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1">Memoria!$A$1:$I$55</definedName>
  </definedNames>
  <calcPr calcId="144525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G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G47" i="65"/>
  <c r="G46" i="65"/>
  <c r="G45" i="65"/>
  <c r="G44" i="65"/>
  <c r="G43" i="65"/>
  <c r="G42" i="65"/>
  <c r="G41" i="65"/>
  <c r="G40" i="65"/>
  <c r="G39" i="65"/>
  <c r="G38" i="65"/>
  <c r="G37" i="65"/>
  <c r="G36" i="65"/>
  <c r="G33" i="65"/>
  <c r="G32" i="65"/>
  <c r="G31" i="65"/>
  <c r="G30" i="65"/>
  <c r="G29" i="65"/>
  <c r="G28" i="65"/>
  <c r="G27" i="65"/>
  <c r="G26" i="65"/>
  <c r="G25" i="65"/>
  <c r="G24" i="65"/>
  <c r="G23" i="65"/>
  <c r="G22" i="65"/>
  <c r="G21" i="65"/>
  <c r="G20" i="65"/>
  <c r="G19" i="65"/>
  <c r="G18" i="65"/>
  <c r="G17" i="65"/>
  <c r="G16" i="65"/>
  <c r="G15" i="65"/>
  <c r="G14" i="65"/>
  <c r="G13" i="65"/>
  <c r="G12" i="65"/>
  <c r="G11" i="65"/>
  <c r="G10" i="65"/>
  <c r="G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<sst xmlns="http://schemas.openxmlformats.org/spreadsheetml/2006/main" count="964" uniqueCount="670">
  <si>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</si>
  <si>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</si>
  <si>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</si>
  <si>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</si>
  <si>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</si>
  <si>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</si>
  <si>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</si>
  <si>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</si>
  <si>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</si>
  <si>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</si>
  <si>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</si>
  <si>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</si>
  <si>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</si>
  <si>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</si>
  <si>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</si>
  <si>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</si>
  <si>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</si>
  <si>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</si>
  <si>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</si>
  <si>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</si>
  <si>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</si>
  <si>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</si>
  <si>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</si>
  <si>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</si>
  <si>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</si>
  <si>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</si>
  <si>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</si>
  <si>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</si>
  <si>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</si>
  <si>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</si>
  <si>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</si>
  <si>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</si>
  <si>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</si>
  <si>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</si>
  <si>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</si>
  <si>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</si>
  <si>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</si>
  <si>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</si>
  <si>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</si>
  <si>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</si>
  <si>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</si>
  <si>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</si>
  <si>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</si>
  <si>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</si>
  <si>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</si>
  <si>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</si>
  <si>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</si>
  <si>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</si>
  <si>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</si>
  <si>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</si>
  <si>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</si>
  <si>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</si>
  <si>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</si>
  <si>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</si>
  <si>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</si>
  <si>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</si>
  <si>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</si>
  <si>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</si>
  <si>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</si>
  <si>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</si>
  <si>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</si>
  <si>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</si>
  <si>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</si>
  <si>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</si>
  <si>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</si>
  <si>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</si>
  <si>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</si>
  <si>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</si>
  <si>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</si>
  <si>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</si>
  <si>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</si>
  <si>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</si>
  <si>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</si>
  <si>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</si>
  <si>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</si>
  <si>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</si>
  <si>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</si>
  <si>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</si>
  <si>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</si>
  <si>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</si>
  <si>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</si>
  <si>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</si>
  <si>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</si>
  <si>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</si>
  <si>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</si>
  <si>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</si>
  <si>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</si>
  <si>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</si>
  <si>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</si>
  <si>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</si>
  <si>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</si>
  <si>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</si>
  <si>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</si>
  <si>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</si>
  <si>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</si>
  <si>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</si>
  <si>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</si>
  <si>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</si>
  <si>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</si>
  <si>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</si>
  <si>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</si>
  <si>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</si>
  <si>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</si>
  <si>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</si>
  <si>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</si>
  <si>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</si>
  <si>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</si>
  <si>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</si>
  <si>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</si>
  <si>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</si>
  <si>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</si>
  <si>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</si>
  <si>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</si>
  <si>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</si>
  <si>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</si>
  <si>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</si>
  <si>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</si>
  <si>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</si>
  <si>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</si>
  <si>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</si>
  <si>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</si>
  <si>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</si>
  <si>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</si>
  <si>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</si>
  <si>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</si>
  <si>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</si>
  <si>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</si>
  <si>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</si>
  <si>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</si>
  <si>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</si>
  <si>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</si>
  <si>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</si>
  <si>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</si>
  <si>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</si>
  <si>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</si>
  <si>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</si>
  <si>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</si>
  <si>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</si>
  <si>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</si>
  <si>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</si>
  <si>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</si>
  <si>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</si>
  <si>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</si>
  <si>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</si>
  <si>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</si>
  <si>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</si>
  <si>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</si>
  <si>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</si>
  <si>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</si>
  <si>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</si>
  <si>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</si>
  <si>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</si>
  <si>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</si>
  <si>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</si>
  <si>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</si>
  <si>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</si>
  <si>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</si>
  <si>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</si>
  <si>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</si>
  <si>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</si>
  <si>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</si>
  <si>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</si>
  <si>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</si>
  <si>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</si>
  <si>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</si>
  <si>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</si>
  <si>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</si>
  <si>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</si>
  <si>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</si>
  <si>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</si>
  <si>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</si>
  <si>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</si>
  <si>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</si>
  <si>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</si>
  <si>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</si>
  <si>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</si>
  <si>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</si>
  <si>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</si>
  <si>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</si>
  <si>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</si>
  <si>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</si>
  <si>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</si>
  <si>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</si>
  <si>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</si>
  <si>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</si>
  <si>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</si>
  <si>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</si>
  <si>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</si>
  <si>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</si>
  <si>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</si>
  <si>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</si>
  <si>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</si>
  <si>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</si>
  <si>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</si>
  <si>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</si>
  <si>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</si>
  <si>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</si>
  <si>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</si>
  <si>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</si>
  <si>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</si>
  <si>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</si>
  <si>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</si>
  <si>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</si>
  <si>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</si>
  <si>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</si>
  <si>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</si>
  <si>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</si>
  <si>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</si>
  <si>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</si>
  <si>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</si>
  <si>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</si>
  <si>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</si>
  <si>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</si>
  <si>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</si>
  <si>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</si>
  <si>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</si>
  <si>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</si>
  <si>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</si>
  <si>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</si>
  <si>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</si>
  <si>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</si>
  <si>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</si>
  <si>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</si>
  <si>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</si>
  <si>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</si>
  <si>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</si>
  <si>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</si>
  <si>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</si>
  <si>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</si>
  <si>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</si>
  <si>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</si>
  <si>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</si>
  <si>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</si>
  <si>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</si>
  <si>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</si>
  <si>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</si>
  <si>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</si>
  <si>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</si>
  <si>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</si>
  <si>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</si>
  <si>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</si>
  <si>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</si>
  <si>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</si>
  <si>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</si>
  <si>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</si>
  <si>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</si>
  <si>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</si>
  <si>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</si>
  <si>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</si>
  <si>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</si>
  <si>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</si>
  <si>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</si>
  <si>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</si>
  <si>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</si>
  <si>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</si>
  <si>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</si>
  <si>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</si>
  <si>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</si>
  <si>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</si>
  <si>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</si>
  <si>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</si>
  <si>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</si>
  <si>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</si>
  <si>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</si>
  <si>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</si>
  <si>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</si>
  <si>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</si>
  <si>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</si>
  <si>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</si>
  <si>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</si>
  <si>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</si>
  <si>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</si>
  <si>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</si>
  <si>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</si>
  <si>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</si>
  <si>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</si>
  <si>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</si>
  <si>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</si>
  <si>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</si>
  <si>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</si>
  <si>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</si>
  <si>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</si>
  <si>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</si>
  <si>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</si>
  <si>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</si>
  <si>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</si>
  <si>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</si>
  <si>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</si>
  <si>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</si>
  <si>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</si>
  <si>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</si>
  <si>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</si>
  <si>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</si>
  <si>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</si>
  <si>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</si>
  <si>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</si>
  <si>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</si>
  <si>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</si>
  <si>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</si>
  <si>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</si>
  <si>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</si>
  <si>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</si>
  <si>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</si>
  <si>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</si>
  <si>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</si>
  <si>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</si>
  <si>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</si>
  <si>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</si>
  <si>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</si>
  <si>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</si>
  <si>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</si>
  <si>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</si>
  <si>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</si>
  <si>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</si>
  <si>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</si>
  <si>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</si>
  <si>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</si>
  <si>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</si>
  <si>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</si>
  <si>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</si>
  <si>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</si>
  <si>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</si>
  <si>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</si>
  <si>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</si>
  <si>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</si>
  <si>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</si>
  <si>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</si>
  <si>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</si>
  <si>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</si>
  <si>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</si>
  <si>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</si>
  <si>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</si>
  <si>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</si>
  <si>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</si>
  <si>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</si>
  <si>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</si>
  <si>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</si>
  <si>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</si>
  <si>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</si>
  <si>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</si>
  <si>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</si>
  <si>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</si>
  <si>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</si>
  <si>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</si>
  <si>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</si>
  <si>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</si>
  <si>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</si>
  <si>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</si>
  <si>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</si>
  <si>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</si>
  <si>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</si>
  <si>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</si>
  <si>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</si>
  <si>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</si>
  <si>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</si>
  <si>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</si>
  <si>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</si>
  <si>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</si>
  <si>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</si>
  <si>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</si>
  <si>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</si>
  <si>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</si>
  <si>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</si>
  <si>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</si>
  <si>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</si>
  <si>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</si>
  <si>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</si>
  <si>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</si>
  <si>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</si>
  <si>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</si>
  <si>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</si>
  <si>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</si>
  <si>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</si>
  <si>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</si>
  <si>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</si>
  <si>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</si>
  <si>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</si>
  <si>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</si>
  <si>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</si>
  <si>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</si>
  <si>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</si>
  <si>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</si>
  <si>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</si>
  <si>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</si>
  <si>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</si>
  <si>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</si>
  <si>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</si>
  <si>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</si>
  <si>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</si>
  <si>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</si>
  <si>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</si>
  <si>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</si>
  <si>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</si>
  <si>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</si>
  <si>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</si>
  <si>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</si>
  <si>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</si>
  <si>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</si>
  <si>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</si>
  <si>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</si>
  <si>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</si>
  <si>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</si>
  <si>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</si>
  <si>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</si>
  <si>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</si>
  <si>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</si>
  <si>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</si>
  <si>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</si>
  <si>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</si>
  <si>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</si>
  <si>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</si>
  <si>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</si>
  <si>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</si>
  <si>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</si>
  <si>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</si>
  <si>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</si>
  <si>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</si>
  <si>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</si>
  <si>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</si>
  <si>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</si>
  <si>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</si>
  <si>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</si>
  <si>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</si>
  <si>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</si>
  <si>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</si>
  <si>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</si>
  <si>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</si>
  <si>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</si>
  <si>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</si>
  <si>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</si>
  <si>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</si>
  <si>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</si>
  <si>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</si>
  <si>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</si>
  <si>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</si>
  <si>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</si>
  <si>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</si>
  <si>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</si>
  <si>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</si>
  <si>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</si>
  <si>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</si>
  <si>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</si>
  <si>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</si>
  <si>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</si>
  <si>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</si>
  <si>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</si>
  <si>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</si>
  <si>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</si>
  <si>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</si>
  <si>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</si>
  <si>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</si>
  <si>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</si>
  <si>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</si>
  <si>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</si>
  <si>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</si>
  <si>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</si>
  <si>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</si>
  <si>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</si>
  <si>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</si>
  <si>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</si>
  <si>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</si>
  <si>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</si>
  <si>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</si>
  <si>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</si>
  <si>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</si>
  <si>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</si>
  <si>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</si>
  <si>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</si>
  <si>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</si>
  <si>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</si>
  <si>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</si>
  <si>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</si>
  <si>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</si>
  <si>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</si>
  <si>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</si>
  <si>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</si>
  <si>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</si>
  <si>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</si>
  <si>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</si>
  <si>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</si>
  <si>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</si>
  <si>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</si>
  <si>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</si>
  <si>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</si>
  <si>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</si>
  <si>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</si>
  <si>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</si>
  <si>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</si>
  <si>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</si>
  <si>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</si>
  <si>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</si>
  <si>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</si>
  <si>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</si>
  <si>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</si>
  <si>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</si>
  <si>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</si>
  <si>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</si>
  <si>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</si>
  <si>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</si>
  <si>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</si>
  <si>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</si>
  <si>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</si>
  <si>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</si>
  <si>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</si>
  <si>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</si>
  <si>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</si>
  <si>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</si>
  <si>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</si>
  <si>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</si>
  <si>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</si>
  <si>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</si>
  <si>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</si>
  <si>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</si>
  <si>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</si>
  <si>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</si>
  <si>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</si>
  <si>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</si>
  <si>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</si>
  <si>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</si>
  <si>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</si>
  <si>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</si>
  <si>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</si>
  <si>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</si>
  <si>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</si>
  <si>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</si>
  <si>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</si>
  <si>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</si>
  <si>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</si>
  <si>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</si>
  <si>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</si>
  <si>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</si>
  <si>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</si>
  <si>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</si>
  <si>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</si>
  <si>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</si>
  <si>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</si>
  <si>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</si>
  <si>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</si>
  <si>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</si>
  <si>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</si>
  <si>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</si>
  <si>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</si>
  <si>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</si>
  <si>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</si>
  <si>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</si>
  <si>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</si>
  <si>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</si>
  <si>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</si>
  <si>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</si>
  <si>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</si>
  <si>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</si>
  <si>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</si>
  <si>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</si>
  <si>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</si>
  <si>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</si>
  <si>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</si>
  <si>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</si>
  <si>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</si>
  <si>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</si>
  <si>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</si>
  <si>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</si>
  <si>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</si>
  <si>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</si>
  <si>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</si>
  <si>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</si>
  <si>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</si>
  <si>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</si>
  <si>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</si>
  <si>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</si>
  <si>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</si>
  <si>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</si>
  <si>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</si>
  <si>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</si>
  <si>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</si>
  <si>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</si>
  <si>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</si>
  <si>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</si>
  <si>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</si>
  <si>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</si>
  <si>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</si>
  <si>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</si>
  <si>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</si>
  <si>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</si>
  <si>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</si>
  <si>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</si>
  <si>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</si>
  <si>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</si>
  <si>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</si>
  <si>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</si>
  <si>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</si>
  <si>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</si>
  <si>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</si>
  <si>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</si>
  <si>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</si>
  <si>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</si>
  <si>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</si>
  <si>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</si>
  <si>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</si>
  <si>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</si>
  <si>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</si>
  <si>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</si>
  <si>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</si>
  <si>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</si>
  <si>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</si>
  <si>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</si>
  <si>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</si>
  <si>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</si>
  <si>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</si>
  <si>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</si>
  <si>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</si>
  <si>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</si>
  <si>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</si>
  <si>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</si>
  <si>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</si>
  <si>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</si>
  <si>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</si>
  <si>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</si>
  <si>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</si>
  <si>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</si>
  <si>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</si>
  <si>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</si>
  <si>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</si>
  <si>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</si>
  <si>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</si>
  <si>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</si>
  <si>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</si>
  <si>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</si>
  <si>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</si>
  <si>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</si>
  <si>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</si>
  <si>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</si>
  <si>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</si>
  <si>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</si>
  <si>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</si>
  <si>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</si>
  <si>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</si>
  <si>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</si>
  <si>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</si>
  <si>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</si>
  <si>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</si>
  <si>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</si>
  <si>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</si>
  <si>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</si>
  <si>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</si>
  <si>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</si>
  <si>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</si>
  <si>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</si>
  <si>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</si>
  <si>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</si>
  <si>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</si>
  <si>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</si>
  <si>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</si>
  <si>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</si>
  <si>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</si>
  <si>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</si>
  <si>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</si>
  <si>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</si>
  <si>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</si>
  <si>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</si>
  <si>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</si>
  <si>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</si>
  <si>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</si>
  <si>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Manuel Doblado, Gto.</t>
  </si>
  <si>
    <t>Correspondiente del 1 de Enero al 30 de Septiembre de 2023</t>
  </si>
  <si>
    <t xml:space="preserve">C. BLANCA HAYDEÉ PRECIADO PÉREZ </t>
  </si>
  <si>
    <t xml:space="preserve">C.P. GRACIELA DEL ROSARIO LEÓN HERNÁNDEZ </t>
  </si>
  <si>
    <t>PRESIDENTA MUNICIPAL</t>
  </si>
  <si>
    <t>TESORERA MUNICIPAL</t>
  </si>
  <si>
    <t>y son responsabilidad del emisor.</t>
  </si>
  <si>
    <t xml:space="preserve">Bajo protesta de decir verdad declaramos que los Estados Financieros y sus notas, son razonablemente correctos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</si>
</sst>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3" fillId="0" borderId="0" xfId="3" applyFont="1" applyFill="1" applyBorder="1" applyAlignment="1" applyProtection="1">
      <alignment vertical="top"/>
      <protection locked="0"/>
    </xf>
    <xf numFmtId="0" fontId="2" fillId="0" borderId="0" xfId="3" applyFont="1" applyFill="1" applyBorder="1" applyAlignment="1" applyProtection="1">
      <alignment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8" t="s">
        <v>662</v>
      </c>
      <c r="B1" s="168"/>
      <c r="C1" s="17"/>
      <c r="D1" s="14" t="s">
        <v>602</v>
      </c>
      <c r="E1" s="15">
        <v>2023</v>
      </c>
    </row>
    <row r="2" spans="1:5" ht="18.95" customHeight="1" x14ac:dyDescent="0.2">
      <c r="A2" s="169" t="s">
        <v>601</v>
      </c>
      <c r="B2" s="169"/>
      <c r="C2" s="36"/>
      <c r="D2" s="14" t="s">
        <v>603</v>
      </c>
      <c r="E2" s="17" t="s">
        <v>608</v>
      </c>
    </row>
    <row r="3" spans="1:5" ht="18.95" customHeight="1" x14ac:dyDescent="0.2">
      <c r="A3" s="170" t="s">
        <v>663</v>
      </c>
      <c r="B3" s="170"/>
      <c r="C3" s="17"/>
      <c r="D3" s="14" t="s">
        <v>604</v>
      </c>
      <c r="E3" s="15">
        <v>3</v>
      </c>
    </row>
    <row r="4" spans="1:5" s="93" customFormat="1" ht="18.95" customHeight="1" x14ac:dyDescent="0.2">
      <c r="A4" s="170" t="s">
        <v>623</v>
      </c>
      <c r="B4" s="170"/>
      <c r="C4" s="170"/>
      <c r="D4" s="170"/>
      <c r="E4" s="170"/>
    </row>
    <row r="5" spans="1:5" ht="15" customHeight="1" x14ac:dyDescent="0.2">
      <c r="A5" s="138" t="s">
        <v>41</v>
      </c>
      <c r="B5" s="137" t="s">
        <v>42</v>
      </c>
    </row>
    <row r="6" spans="1:5" ht="10.15" x14ac:dyDescent="0.2">
      <c r="A6" s="5"/>
      <c r="B6" s="6"/>
    </row>
    <row r="7" spans="1:5" ht="10.15" x14ac:dyDescent="0.2">
      <c r="A7" s="7"/>
      <c r="B7" s="8" t="s">
        <v>45</v>
      </c>
    </row>
    <row r="8" spans="1:5" ht="10.15" x14ac:dyDescent="0.2">
      <c r="A8" s="7"/>
      <c r="B8" s="8"/>
    </row>
    <row r="9" spans="1:5" ht="10.1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ht="10.15" x14ac:dyDescent="0.2">
      <c r="A11" s="45" t="s">
        <v>3</v>
      </c>
      <c r="B11" s="46" t="s">
        <v>4</v>
      </c>
    </row>
    <row r="12" spans="1:5" ht="10.1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ht="10.1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ht="10.15" x14ac:dyDescent="0.2">
      <c r="A16" s="45" t="s">
        <v>9</v>
      </c>
      <c r="B16" s="46" t="s">
        <v>10</v>
      </c>
    </row>
    <row r="17" spans="1:2" ht="10.15" x14ac:dyDescent="0.2">
      <c r="A17" s="45" t="s">
        <v>11</v>
      </c>
      <c r="B17" s="46" t="s">
        <v>12</v>
      </c>
    </row>
    <row r="18" spans="1:2" ht="10.15" x14ac:dyDescent="0.2">
      <c r="A18" s="45" t="s">
        <v>13</v>
      </c>
      <c r="B18" s="46" t="s">
        <v>14</v>
      </c>
    </row>
    <row r="19" spans="1:2" ht="10.15" x14ac:dyDescent="0.2">
      <c r="A19" s="45" t="s">
        <v>15</v>
      </c>
      <c r="B19" s="46" t="s">
        <v>16</v>
      </c>
    </row>
    <row r="20" spans="1:2" ht="10.15" x14ac:dyDescent="0.2">
      <c r="A20" s="45" t="s">
        <v>17</v>
      </c>
      <c r="B20" s="46" t="s">
        <v>585</v>
      </c>
    </row>
    <row r="21" spans="1:2" ht="10.15" x14ac:dyDescent="0.2">
      <c r="A21" s="45" t="s">
        <v>18</v>
      </c>
      <c r="B21" s="46" t="s">
        <v>19</v>
      </c>
    </row>
    <row r="22" spans="1:2" ht="10.15" x14ac:dyDescent="0.2">
      <c r="A22" s="45" t="s">
        <v>20</v>
      </c>
      <c r="B22" s="46" t="s">
        <v>183</v>
      </c>
    </row>
    <row r="23" spans="1:2" ht="10.15" x14ac:dyDescent="0.2">
      <c r="A23" s="45" t="s">
        <v>21</v>
      </c>
      <c r="B23" s="46" t="s">
        <v>22</v>
      </c>
    </row>
    <row r="24" spans="1:2" ht="10.15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ht="10.15" x14ac:dyDescent="0.2">
      <c r="A26" s="94" t="s">
        <v>572</v>
      </c>
      <c r="B26" s="95" t="s">
        <v>341</v>
      </c>
    </row>
    <row r="27" spans="1:2" ht="10.15" x14ac:dyDescent="0.2">
      <c r="A27" s="94" t="s">
        <v>573</v>
      </c>
      <c r="B27" s="95" t="s">
        <v>358</v>
      </c>
    </row>
    <row r="28" spans="1:2" ht="10.15" x14ac:dyDescent="0.2">
      <c r="A28" s="45" t="s">
        <v>23</v>
      </c>
      <c r="B28" s="46" t="s">
        <v>24</v>
      </c>
    </row>
    <row r="29" spans="1:2" ht="10.15" x14ac:dyDescent="0.2">
      <c r="A29" s="45" t="s">
        <v>25</v>
      </c>
      <c r="B29" s="46" t="s">
        <v>26</v>
      </c>
    </row>
    <row r="30" spans="1:2" ht="10.15" x14ac:dyDescent="0.2">
      <c r="A30" s="45" t="s">
        <v>27</v>
      </c>
      <c r="B30" s="46" t="s">
        <v>28</v>
      </c>
    </row>
    <row r="31" spans="1:2" ht="10.15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ht="10.15" x14ac:dyDescent="0.2">
      <c r="A33" s="7"/>
      <c r="B33" s="10"/>
    </row>
    <row r="34" spans="1:2" ht="10.15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ht="10.15" x14ac:dyDescent="0.2">
      <c r="A37" s="7"/>
      <c r="B37" s="10"/>
    </row>
    <row r="38" spans="1:2" ht="10.15" x14ac:dyDescent="0.2">
      <c r="A38" s="7"/>
      <c r="B38" s="8" t="s">
        <v>46</v>
      </c>
    </row>
    <row r="39" spans="1:2" ht="10.15" x14ac:dyDescent="0.2">
      <c r="A39" s="7" t="s">
        <v>47</v>
      </c>
      <c r="B39" s="46" t="s">
        <v>32</v>
      </c>
    </row>
    <row r="40" spans="1:2" ht="10.15" x14ac:dyDescent="0.2">
      <c r="A40" s="7"/>
      <c r="B40" s="46" t="s">
        <v>624</v>
      </c>
    </row>
    <row r="41" spans="1:2" ht="10.9" thickBot="1" x14ac:dyDescent="0.25">
      <c r="A41" s="11"/>
      <c r="B41" s="12"/>
    </row>
    <row r="44" spans="1:2" ht="10.15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3" workbookViewId="0">
      <selection activeCell="B33" sqref="B33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4" t="s">
        <v>662</v>
      </c>
      <c r="B1" s="175"/>
      <c r="C1" s="176"/>
    </row>
    <row r="2" spans="1:3" s="37" customFormat="1" ht="18" customHeight="1" x14ac:dyDescent="0.25">
      <c r="A2" s="177" t="s">
        <v>613</v>
      </c>
      <c r="B2" s="178"/>
      <c r="C2" s="179"/>
    </row>
    <row r="3" spans="1:3" s="37" customFormat="1" ht="18" customHeight="1" x14ac:dyDescent="0.3">
      <c r="A3" s="177" t="s">
        <v>663</v>
      </c>
      <c r="B3" s="180"/>
      <c r="C3" s="179"/>
    </row>
    <row r="4" spans="1:3" s="40" customFormat="1" ht="18" customHeight="1" x14ac:dyDescent="0.2">
      <c r="A4" s="181" t="s">
        <v>614</v>
      </c>
      <c r="B4" s="182"/>
      <c r="C4" s="183"/>
    </row>
    <row r="5" spans="1:3" s="38" customFormat="1" x14ac:dyDescent="0.2">
      <c r="A5" s="58" t="s">
        <v>521</v>
      </c>
      <c r="B5" s="58"/>
      <c r="C5" s="145">
        <v>180029074.41</v>
      </c>
    </row>
    <row r="6" spans="1:3" ht="10.15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ht="10.15" x14ac:dyDescent="0.2">
      <c r="A14" s="74"/>
      <c r="B14" s="66"/>
      <c r="C14" s="67"/>
    </row>
    <row r="15" spans="1:3" ht="10.15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ht="10.15" x14ac:dyDescent="0.2">
      <c r="A18" s="70">
        <v>3.3</v>
      </c>
      <c r="B18" s="65" t="s">
        <v>531</v>
      </c>
      <c r="C18" s="148">
        <v>0</v>
      </c>
    </row>
    <row r="19" spans="1:3" ht="10.15" x14ac:dyDescent="0.2">
      <c r="A19" s="59"/>
      <c r="B19" s="71"/>
      <c r="C19" s="72"/>
    </row>
    <row r="20" spans="1:3" ht="10.15" x14ac:dyDescent="0.2">
      <c r="A20" s="73" t="s">
        <v>660</v>
      </c>
      <c r="B20" s="73"/>
      <c r="C20" s="145">
        <f>C5+C7-C15</f>
        <v>180029074.41</v>
      </c>
    </row>
    <row r="22" spans="1:3" x14ac:dyDescent="0.2">
      <c r="B22" s="39" t="s">
        <v>669</v>
      </c>
    </row>
    <row r="23" spans="1:3" x14ac:dyDescent="0.2">
      <c r="B23" s="39" t="s">
        <v>668</v>
      </c>
    </row>
    <row r="26" spans="1:3" x14ac:dyDescent="0.2">
      <c r="B26" s="166"/>
      <c r="C26" s="166"/>
    </row>
    <row r="27" spans="1:3" x14ac:dyDescent="0.2">
      <c r="B27" s="166"/>
      <c r="C27" s="166"/>
    </row>
    <row r="30" spans="1:3" x14ac:dyDescent="0.2">
      <c r="B30" s="167" t="s">
        <v>664</v>
      </c>
    </row>
    <row r="31" spans="1:3" x14ac:dyDescent="0.2">
      <c r="B31" s="166" t="s">
        <v>666</v>
      </c>
    </row>
    <row r="34" spans="2:3" x14ac:dyDescent="0.2">
      <c r="B34" s="166"/>
      <c r="C34" s="166"/>
    </row>
    <row r="35" spans="2:3" x14ac:dyDescent="0.2">
      <c r="B35" s="166"/>
      <c r="C35" s="166"/>
    </row>
    <row r="38" spans="2:3" x14ac:dyDescent="0.2">
      <c r="B38" s="167" t="s">
        <v>665</v>
      </c>
    </row>
    <row r="39" spans="2:3" x14ac:dyDescent="0.2">
      <c r="B39" s="166" t="s">
        <v>667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showGridLines="0" topLeftCell="A16" workbookViewId="0">
      <selection activeCell="B50" sqref="B50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4" t="s">
        <v>662</v>
      </c>
      <c r="B1" s="185"/>
      <c r="C1" s="186"/>
    </row>
    <row r="2" spans="1:3" s="41" customFormat="1" ht="18.95" customHeight="1" x14ac:dyDescent="0.25">
      <c r="A2" s="187" t="s">
        <v>615</v>
      </c>
      <c r="B2" s="188"/>
      <c r="C2" s="189"/>
    </row>
    <row r="3" spans="1:3" s="41" customFormat="1" ht="18.95" customHeight="1" x14ac:dyDescent="0.25">
      <c r="A3" s="187" t="s">
        <v>663</v>
      </c>
      <c r="B3" s="190"/>
      <c r="C3" s="189"/>
    </row>
    <row r="4" spans="1:3" s="42" customFormat="1" ht="10.15" x14ac:dyDescent="0.2">
      <c r="A4" s="181" t="s">
        <v>614</v>
      </c>
      <c r="B4" s="182"/>
      <c r="C4" s="183"/>
    </row>
    <row r="5" spans="1:3" ht="10.15" x14ac:dyDescent="0.2">
      <c r="A5" s="84" t="s">
        <v>534</v>
      </c>
      <c r="B5" s="58"/>
      <c r="C5" s="149">
        <v>160361373.44</v>
      </c>
    </row>
    <row r="6" spans="1:3" ht="10.15" x14ac:dyDescent="0.2">
      <c r="A6" s="78"/>
      <c r="B6" s="60"/>
      <c r="C6" s="79"/>
    </row>
    <row r="7" spans="1:3" ht="10.15" x14ac:dyDescent="0.2">
      <c r="A7" s="68" t="s">
        <v>535</v>
      </c>
      <c r="B7" s="80"/>
      <c r="C7" s="146">
        <f>SUM(C8:C28)</f>
        <v>56183489.060000002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352625.21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34990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281507.46000000002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34662166.100000001</v>
      </c>
    </row>
    <row r="20" spans="1:3" x14ac:dyDescent="0.2">
      <c r="A20" s="90" t="s">
        <v>564</v>
      </c>
      <c r="B20" s="77" t="s">
        <v>539</v>
      </c>
      <c r="C20" s="150">
        <v>13727200.289999999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7125000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ht="10.15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ht="10.15" x14ac:dyDescent="0.2">
      <c r="A35" s="90" t="s">
        <v>560</v>
      </c>
      <c r="B35" s="85" t="s">
        <v>561</v>
      </c>
      <c r="C35" s="152">
        <v>0</v>
      </c>
    </row>
    <row r="36" spans="1:3" ht="10.15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104177884.38</v>
      </c>
    </row>
    <row r="39" spans="1:3" x14ac:dyDescent="0.2">
      <c r="B39" s="39" t="s">
        <v>625</v>
      </c>
    </row>
    <row r="44" spans="1:3" x14ac:dyDescent="0.2">
      <c r="B44" s="166" t="s">
        <v>664</v>
      </c>
      <c r="C44" s="166" t="s">
        <v>665</v>
      </c>
    </row>
    <row r="45" spans="1:3" x14ac:dyDescent="0.2">
      <c r="B45" s="166" t="s">
        <v>666</v>
      </c>
      <c r="C45" s="166" t="s">
        <v>667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workbookViewId="0">
      <selection activeCell="C13" sqref="C13"/>
    </sheetView>
  </sheetViews>
  <sheetFormatPr baseColWidth="10" defaultColWidth="9.140625" defaultRowHeight="11.25" x14ac:dyDescent="0.2"/>
  <cols>
    <col min="1" max="1" width="2.85546875" style="130" customWidth="1"/>
    <col min="2" max="2" width="10" style="29" customWidth="1"/>
    <col min="3" max="3" width="68.5703125" style="29" bestFit="1" customWidth="1"/>
    <col min="4" max="4" width="17.42578125" style="29" bestFit="1" customWidth="1"/>
    <col min="5" max="6" width="23.7109375" style="29" bestFit="1" customWidth="1"/>
    <col min="7" max="7" width="19.28515625" style="29" customWidth="1"/>
    <col min="8" max="8" width="20.5703125" style="29" customWidth="1"/>
    <col min="9" max="11" width="20.28515625" style="29" customWidth="1"/>
    <col min="12" max="16384" width="9.140625" style="29"/>
  </cols>
  <sheetData>
    <row r="1" spans="1:11" ht="18.95" customHeight="1" x14ac:dyDescent="0.2">
      <c r="B1" s="173" t="s">
        <v>662</v>
      </c>
      <c r="C1" s="191"/>
      <c r="D1" s="191"/>
      <c r="E1" s="191"/>
      <c r="F1" s="191"/>
      <c r="G1" s="191"/>
      <c r="H1" s="27" t="s">
        <v>605</v>
      </c>
      <c r="I1" s="28">
        <v>2023</v>
      </c>
    </row>
    <row r="2" spans="1:11" ht="18.95" customHeight="1" x14ac:dyDescent="0.2">
      <c r="B2" s="173" t="s">
        <v>616</v>
      </c>
      <c r="C2" s="191"/>
      <c r="D2" s="191"/>
      <c r="E2" s="191"/>
      <c r="F2" s="191"/>
      <c r="G2" s="191"/>
      <c r="H2" s="27" t="s">
        <v>606</v>
      </c>
      <c r="I2" s="28" t="s">
        <v>608</v>
      </c>
    </row>
    <row r="3" spans="1:11" ht="18.95" customHeight="1" x14ac:dyDescent="0.2">
      <c r="B3" s="192" t="s">
        <v>663</v>
      </c>
      <c r="C3" s="193"/>
      <c r="D3" s="193"/>
      <c r="E3" s="193"/>
      <c r="F3" s="193"/>
      <c r="G3" s="193"/>
      <c r="H3" s="27" t="s">
        <v>607</v>
      </c>
      <c r="I3" s="28">
        <v>3</v>
      </c>
    </row>
    <row r="4" spans="1:11" x14ac:dyDescent="0.2">
      <c r="B4" s="30" t="s">
        <v>194</v>
      </c>
      <c r="C4" s="31"/>
      <c r="D4" s="31"/>
      <c r="E4" s="31"/>
      <c r="F4" s="31"/>
      <c r="G4" s="31"/>
      <c r="H4" s="31"/>
      <c r="I4" s="31"/>
    </row>
    <row r="7" spans="1:11" x14ac:dyDescent="0.2">
      <c r="B7" s="32" t="s">
        <v>144</v>
      </c>
      <c r="C7" s="32" t="s">
        <v>487</v>
      </c>
      <c r="D7" s="32" t="s">
        <v>178</v>
      </c>
      <c r="E7" s="32" t="s">
        <v>488</v>
      </c>
      <c r="F7" s="32" t="s">
        <v>489</v>
      </c>
      <c r="G7" s="32" t="s">
        <v>177</v>
      </c>
      <c r="H7" s="32" t="s">
        <v>122</v>
      </c>
      <c r="I7" s="32" t="s">
        <v>180</v>
      </c>
      <c r="J7" s="32" t="s">
        <v>181</v>
      </c>
      <c r="K7" s="32" t="s">
        <v>182</v>
      </c>
    </row>
    <row r="8" spans="1:11" s="44" customFormat="1" x14ac:dyDescent="0.2">
      <c r="A8" s="134"/>
      <c r="B8" s="43">
        <v>7000</v>
      </c>
      <c r="C8" s="44" t="s">
        <v>123</v>
      </c>
    </row>
    <row r="9" spans="1:11" x14ac:dyDescent="0.2">
      <c r="B9" s="29">
        <v>7110</v>
      </c>
      <c r="C9" s="29" t="s">
        <v>122</v>
      </c>
      <c r="D9" s="34">
        <v>0</v>
      </c>
      <c r="E9" s="34">
        <v>0</v>
      </c>
      <c r="F9" s="34">
        <v>0</v>
      </c>
      <c r="G9" s="34">
        <f>D9+E9+F9</f>
        <v>0</v>
      </c>
    </row>
    <row r="10" spans="1:11" x14ac:dyDescent="0.2">
      <c r="B10" s="29">
        <v>7120</v>
      </c>
      <c r="C10" s="29" t="s">
        <v>121</v>
      </c>
      <c r="D10" s="34">
        <v>0</v>
      </c>
      <c r="E10" s="34">
        <v>0</v>
      </c>
      <c r="F10" s="34">
        <v>0</v>
      </c>
      <c r="G10" s="34">
        <f t="shared" ref="G10:G47" si="0">D10+E10+F10</f>
        <v>0</v>
      </c>
    </row>
    <row r="11" spans="1:11" x14ac:dyDescent="0.2">
      <c r="B11" s="29">
        <v>7130</v>
      </c>
      <c r="C11" s="29" t="s">
        <v>120</v>
      </c>
      <c r="D11" s="34">
        <v>0</v>
      </c>
      <c r="E11" s="34">
        <v>0</v>
      </c>
      <c r="F11" s="34">
        <v>0</v>
      </c>
      <c r="G11" s="34">
        <f t="shared" si="0"/>
        <v>0</v>
      </c>
    </row>
    <row r="12" spans="1:11" x14ac:dyDescent="0.2">
      <c r="B12" s="29">
        <v>7140</v>
      </c>
      <c r="C12" s="29" t="s">
        <v>119</v>
      </c>
      <c r="D12" s="34">
        <v>0</v>
      </c>
      <c r="E12" s="34">
        <v>0</v>
      </c>
      <c r="F12" s="34">
        <v>0</v>
      </c>
      <c r="G12" s="34">
        <f t="shared" si="0"/>
        <v>0</v>
      </c>
    </row>
    <row r="13" spans="1:11" x14ac:dyDescent="0.2">
      <c r="B13" s="29">
        <v>7150</v>
      </c>
      <c r="C13" s="29" t="s">
        <v>118</v>
      </c>
      <c r="D13" s="34">
        <v>0</v>
      </c>
      <c r="E13" s="34">
        <v>0</v>
      </c>
      <c r="F13" s="34">
        <v>0</v>
      </c>
      <c r="G13" s="34">
        <f t="shared" si="0"/>
        <v>0</v>
      </c>
    </row>
    <row r="14" spans="1:11" x14ac:dyDescent="0.2">
      <c r="B14" s="29">
        <v>7160</v>
      </c>
      <c r="C14" s="29" t="s">
        <v>117</v>
      </c>
      <c r="D14" s="34">
        <v>0</v>
      </c>
      <c r="E14" s="34">
        <v>0</v>
      </c>
      <c r="F14" s="34">
        <v>0</v>
      </c>
      <c r="G14" s="34">
        <f t="shared" si="0"/>
        <v>0</v>
      </c>
    </row>
    <row r="15" spans="1:11" x14ac:dyDescent="0.2">
      <c r="B15" s="29">
        <v>7210</v>
      </c>
      <c r="C15" s="29" t="s">
        <v>116</v>
      </c>
      <c r="D15" s="34">
        <v>0</v>
      </c>
      <c r="E15" s="34">
        <v>0</v>
      </c>
      <c r="F15" s="34">
        <v>0</v>
      </c>
      <c r="G15" s="34">
        <f t="shared" si="0"/>
        <v>0</v>
      </c>
    </row>
    <row r="16" spans="1:11" x14ac:dyDescent="0.2">
      <c r="B16" s="29">
        <v>7220</v>
      </c>
      <c r="C16" s="29" t="s">
        <v>115</v>
      </c>
      <c r="D16" s="34">
        <v>0</v>
      </c>
      <c r="E16" s="34">
        <v>0</v>
      </c>
      <c r="F16" s="34">
        <v>0</v>
      </c>
      <c r="G16" s="34">
        <f t="shared" si="0"/>
        <v>0</v>
      </c>
    </row>
    <row r="17" spans="2:7" x14ac:dyDescent="0.2">
      <c r="B17" s="29">
        <v>7230</v>
      </c>
      <c r="C17" s="29" t="s">
        <v>114</v>
      </c>
      <c r="D17" s="34">
        <v>0</v>
      </c>
      <c r="E17" s="34">
        <v>0</v>
      </c>
      <c r="F17" s="34">
        <v>0</v>
      </c>
      <c r="G17" s="34">
        <f t="shared" si="0"/>
        <v>0</v>
      </c>
    </row>
    <row r="18" spans="2:7" x14ac:dyDescent="0.2">
      <c r="B18" s="29">
        <v>7240</v>
      </c>
      <c r="C18" s="29" t="s">
        <v>113</v>
      </c>
      <c r="D18" s="34">
        <v>0</v>
      </c>
      <c r="E18" s="34">
        <v>0</v>
      </c>
      <c r="F18" s="34">
        <v>0</v>
      </c>
      <c r="G18" s="34">
        <f t="shared" si="0"/>
        <v>0</v>
      </c>
    </row>
    <row r="19" spans="2:7" x14ac:dyDescent="0.2">
      <c r="B19" s="29">
        <v>7250</v>
      </c>
      <c r="C19" s="29" t="s">
        <v>112</v>
      </c>
      <c r="D19" s="34">
        <v>0</v>
      </c>
      <c r="E19" s="34">
        <v>0</v>
      </c>
      <c r="F19" s="34">
        <v>0</v>
      </c>
      <c r="G19" s="34">
        <f t="shared" si="0"/>
        <v>0</v>
      </c>
    </row>
    <row r="20" spans="2:7" x14ac:dyDescent="0.2">
      <c r="B20" s="29">
        <v>7260</v>
      </c>
      <c r="C20" s="29" t="s">
        <v>111</v>
      </c>
      <c r="D20" s="34">
        <v>0</v>
      </c>
      <c r="E20" s="34">
        <v>0</v>
      </c>
      <c r="F20" s="34">
        <v>0</v>
      </c>
      <c r="G20" s="34">
        <f t="shared" si="0"/>
        <v>0</v>
      </c>
    </row>
    <row r="21" spans="2:7" x14ac:dyDescent="0.2">
      <c r="B21" s="29">
        <v>7310</v>
      </c>
      <c r="C21" s="29" t="s">
        <v>110</v>
      </c>
      <c r="D21" s="34">
        <v>0</v>
      </c>
      <c r="E21" s="34">
        <v>0</v>
      </c>
      <c r="F21" s="34">
        <v>0</v>
      </c>
      <c r="G21" s="34">
        <f t="shared" si="0"/>
        <v>0</v>
      </c>
    </row>
    <row r="22" spans="2:7" x14ac:dyDescent="0.2">
      <c r="B22" s="29">
        <v>7320</v>
      </c>
      <c r="C22" s="29" t="s">
        <v>109</v>
      </c>
      <c r="D22" s="34">
        <v>0</v>
      </c>
      <c r="E22" s="34">
        <v>0</v>
      </c>
      <c r="F22" s="34">
        <v>0</v>
      </c>
      <c r="G22" s="34">
        <f t="shared" si="0"/>
        <v>0</v>
      </c>
    </row>
    <row r="23" spans="2:7" x14ac:dyDescent="0.2">
      <c r="B23" s="29">
        <v>7330</v>
      </c>
      <c r="C23" s="29" t="s">
        <v>108</v>
      </c>
      <c r="D23" s="34">
        <v>0</v>
      </c>
      <c r="E23" s="34">
        <v>0</v>
      </c>
      <c r="F23" s="34">
        <v>0</v>
      </c>
      <c r="G23" s="34">
        <f t="shared" si="0"/>
        <v>0</v>
      </c>
    </row>
    <row r="24" spans="2:7" x14ac:dyDescent="0.2">
      <c r="B24" s="29">
        <v>7340</v>
      </c>
      <c r="C24" s="29" t="s">
        <v>107</v>
      </c>
      <c r="D24" s="34">
        <v>0</v>
      </c>
      <c r="E24" s="34">
        <v>0</v>
      </c>
      <c r="F24" s="34">
        <v>0</v>
      </c>
      <c r="G24" s="34">
        <f t="shared" si="0"/>
        <v>0</v>
      </c>
    </row>
    <row r="25" spans="2:7" x14ac:dyDescent="0.2">
      <c r="B25" s="29">
        <v>7350</v>
      </c>
      <c r="C25" s="29" t="s">
        <v>106</v>
      </c>
      <c r="D25" s="34">
        <v>0</v>
      </c>
      <c r="E25" s="34">
        <v>0</v>
      </c>
      <c r="F25" s="34">
        <v>0</v>
      </c>
      <c r="G25" s="34">
        <f t="shared" si="0"/>
        <v>0</v>
      </c>
    </row>
    <row r="26" spans="2:7" x14ac:dyDescent="0.2">
      <c r="B26" s="29">
        <v>7360</v>
      </c>
      <c r="C26" s="29" t="s">
        <v>105</v>
      </c>
      <c r="D26" s="34">
        <v>0</v>
      </c>
      <c r="E26" s="34">
        <v>0</v>
      </c>
      <c r="F26" s="34">
        <v>0</v>
      </c>
      <c r="G26" s="34">
        <f t="shared" si="0"/>
        <v>0</v>
      </c>
    </row>
    <row r="27" spans="2:7" x14ac:dyDescent="0.2">
      <c r="B27" s="29">
        <v>7410</v>
      </c>
      <c r="C27" s="29" t="s">
        <v>104</v>
      </c>
      <c r="D27" s="34">
        <v>0</v>
      </c>
      <c r="E27" s="34">
        <v>0</v>
      </c>
      <c r="F27" s="34">
        <v>0</v>
      </c>
      <c r="G27" s="34">
        <f t="shared" si="0"/>
        <v>0</v>
      </c>
    </row>
    <row r="28" spans="2:7" x14ac:dyDescent="0.2">
      <c r="B28" s="29">
        <v>7420</v>
      </c>
      <c r="C28" s="29" t="s">
        <v>103</v>
      </c>
      <c r="D28" s="34">
        <v>0</v>
      </c>
      <c r="E28" s="34">
        <v>0</v>
      </c>
      <c r="F28" s="34">
        <v>0</v>
      </c>
      <c r="G28" s="34">
        <f t="shared" si="0"/>
        <v>0</v>
      </c>
    </row>
    <row r="29" spans="2:7" x14ac:dyDescent="0.2">
      <c r="B29" s="29">
        <v>7510</v>
      </c>
      <c r="C29" s="29" t="s">
        <v>102</v>
      </c>
      <c r="D29" s="34">
        <v>0</v>
      </c>
      <c r="E29" s="34">
        <v>0</v>
      </c>
      <c r="F29" s="34">
        <v>0</v>
      </c>
      <c r="G29" s="34">
        <f t="shared" si="0"/>
        <v>0</v>
      </c>
    </row>
    <row r="30" spans="2:7" x14ac:dyDescent="0.2">
      <c r="B30" s="29">
        <v>7520</v>
      </c>
      <c r="C30" s="29" t="s">
        <v>101</v>
      </c>
      <c r="D30" s="34">
        <v>0</v>
      </c>
      <c r="E30" s="34">
        <v>0</v>
      </c>
      <c r="F30" s="34">
        <v>0</v>
      </c>
      <c r="G30" s="34">
        <f t="shared" si="0"/>
        <v>0</v>
      </c>
    </row>
    <row r="31" spans="2:7" x14ac:dyDescent="0.2">
      <c r="B31" s="29">
        <v>7610</v>
      </c>
      <c r="C31" s="29" t="s">
        <v>100</v>
      </c>
      <c r="D31" s="34">
        <v>0</v>
      </c>
      <c r="E31" s="34">
        <v>0</v>
      </c>
      <c r="F31" s="34">
        <v>0</v>
      </c>
      <c r="G31" s="34">
        <f t="shared" si="0"/>
        <v>0</v>
      </c>
    </row>
    <row r="32" spans="2:7" x14ac:dyDescent="0.2">
      <c r="B32" s="29">
        <v>7620</v>
      </c>
      <c r="C32" s="29" t="s">
        <v>99</v>
      </c>
      <c r="D32" s="34">
        <v>0</v>
      </c>
      <c r="E32" s="34">
        <v>0</v>
      </c>
      <c r="F32" s="34">
        <v>0</v>
      </c>
      <c r="G32" s="34">
        <f t="shared" si="0"/>
        <v>0</v>
      </c>
    </row>
    <row r="33" spans="1:7" x14ac:dyDescent="0.2">
      <c r="B33" s="29">
        <v>7630</v>
      </c>
      <c r="C33" s="29" t="s">
        <v>98</v>
      </c>
      <c r="D33" s="34">
        <v>0</v>
      </c>
      <c r="E33" s="34">
        <v>0</v>
      </c>
      <c r="F33" s="34">
        <v>0</v>
      </c>
      <c r="G33" s="34">
        <f t="shared" si="0"/>
        <v>0</v>
      </c>
    </row>
    <row r="34" spans="1:7" x14ac:dyDescent="0.2">
      <c r="B34" s="29">
        <v>7640</v>
      </c>
      <c r="C34" s="29" t="s">
        <v>97</v>
      </c>
      <c r="D34" s="34">
        <v>0</v>
      </c>
      <c r="E34" s="34">
        <v>0</v>
      </c>
      <c r="F34" s="34">
        <v>0</v>
      </c>
      <c r="G34" s="34">
        <f t="shared" ref="G34" si="1">D34+E34+F34</f>
        <v>0</v>
      </c>
    </row>
    <row r="35" spans="1:7" s="44" customFormat="1" x14ac:dyDescent="0.2">
      <c r="A35" s="134"/>
      <c r="B35" s="43">
        <v>8000</v>
      </c>
      <c r="C35" s="44" t="s">
        <v>95</v>
      </c>
    </row>
    <row r="36" spans="1:7" x14ac:dyDescent="0.2">
      <c r="B36" s="29">
        <v>8110</v>
      </c>
      <c r="C36" s="29" t="s">
        <v>94</v>
      </c>
      <c r="D36" s="34">
        <v>0</v>
      </c>
      <c r="E36" s="34">
        <v>188942022.33000001</v>
      </c>
      <c r="F36" s="34">
        <v>0</v>
      </c>
      <c r="G36" s="34">
        <f t="shared" si="0"/>
        <v>188942022.33000001</v>
      </c>
    </row>
    <row r="37" spans="1:7" x14ac:dyDescent="0.2">
      <c r="B37" s="29">
        <v>8120</v>
      </c>
      <c r="C37" s="29" t="s">
        <v>93</v>
      </c>
      <c r="D37" s="34">
        <v>0</v>
      </c>
      <c r="E37" s="34">
        <v>221756454.97999999</v>
      </c>
      <c r="F37" s="34">
        <v>-267310974.28</v>
      </c>
      <c r="G37" s="34">
        <f t="shared" si="0"/>
        <v>-45554519.300000012</v>
      </c>
    </row>
    <row r="38" spans="1:7" x14ac:dyDescent="0.2">
      <c r="B38" s="29">
        <v>8130</v>
      </c>
      <c r="C38" s="29" t="s">
        <v>92</v>
      </c>
      <c r="D38" s="34">
        <v>0</v>
      </c>
      <c r="E38" s="34">
        <v>37723244.32</v>
      </c>
      <c r="F38" s="34">
        <v>-1081672.94</v>
      </c>
      <c r="G38" s="34">
        <f t="shared" si="0"/>
        <v>36641571.380000003</v>
      </c>
    </row>
    <row r="39" spans="1:7" x14ac:dyDescent="0.2">
      <c r="B39" s="29">
        <v>8140</v>
      </c>
      <c r="C39" s="29" t="s">
        <v>91</v>
      </c>
      <c r="D39" s="34">
        <v>0</v>
      </c>
      <c r="E39" s="34">
        <v>25039612.52</v>
      </c>
      <c r="F39" s="34">
        <v>-25039612.52</v>
      </c>
      <c r="G39" s="34">
        <f t="shared" si="0"/>
        <v>0</v>
      </c>
    </row>
    <row r="40" spans="1:7" x14ac:dyDescent="0.2">
      <c r="B40" s="29">
        <v>8150</v>
      </c>
      <c r="C40" s="29" t="s">
        <v>90</v>
      </c>
      <c r="D40" s="34">
        <v>0</v>
      </c>
      <c r="E40" s="34">
        <v>-62928792.390000001</v>
      </c>
      <c r="F40" s="34">
        <v>-117100282.02</v>
      </c>
      <c r="G40" s="34">
        <f t="shared" si="0"/>
        <v>-180029074.41</v>
      </c>
    </row>
    <row r="41" spans="1:7" x14ac:dyDescent="0.2">
      <c r="B41" s="29">
        <v>8210</v>
      </c>
      <c r="C41" s="29" t="s">
        <v>89</v>
      </c>
      <c r="D41" s="34">
        <v>0</v>
      </c>
      <c r="E41" s="34">
        <v>0</v>
      </c>
      <c r="F41" s="34">
        <v>-188942022.33000001</v>
      </c>
      <c r="G41" s="34">
        <f t="shared" si="0"/>
        <v>-188942022.33000001</v>
      </c>
    </row>
    <row r="42" spans="1:7" x14ac:dyDescent="0.2">
      <c r="B42" s="29">
        <v>8220</v>
      </c>
      <c r="C42" s="29" t="s">
        <v>88</v>
      </c>
      <c r="D42" s="34">
        <v>0</v>
      </c>
      <c r="E42" s="34">
        <v>433780245.20999998</v>
      </c>
      <c r="F42" s="34">
        <v>-429075251.30000001</v>
      </c>
      <c r="G42" s="34">
        <f t="shared" si="0"/>
        <v>4704993.9099999666</v>
      </c>
    </row>
    <row r="43" spans="1:7" x14ac:dyDescent="0.2">
      <c r="B43" s="29">
        <v>8230</v>
      </c>
      <c r="C43" s="29" t="s">
        <v>87</v>
      </c>
      <c r="D43" s="34">
        <v>0</v>
      </c>
      <c r="E43" s="34">
        <v>152525700.16</v>
      </c>
      <c r="F43" s="34">
        <v>-244818555.27000001</v>
      </c>
      <c r="G43" s="34">
        <f t="shared" si="0"/>
        <v>-92292855.110000014</v>
      </c>
    </row>
    <row r="44" spans="1:7" x14ac:dyDescent="0.2">
      <c r="B44" s="29">
        <v>8240</v>
      </c>
      <c r="C44" s="29" t="s">
        <v>86</v>
      </c>
      <c r="D44" s="34">
        <v>0</v>
      </c>
      <c r="E44" s="34">
        <v>177678389.74000001</v>
      </c>
      <c r="F44" s="34">
        <v>-61509879.649999999</v>
      </c>
      <c r="G44" s="34">
        <f t="shared" si="0"/>
        <v>116168510.09</v>
      </c>
    </row>
    <row r="45" spans="1:7" x14ac:dyDescent="0.2">
      <c r="B45" s="29">
        <v>8250</v>
      </c>
      <c r="C45" s="29" t="s">
        <v>85</v>
      </c>
      <c r="D45" s="34">
        <v>0</v>
      </c>
      <c r="E45" s="34">
        <v>97683967.049999997</v>
      </c>
      <c r="F45" s="34">
        <v>-97683967.049999997</v>
      </c>
      <c r="G45" s="34">
        <f t="shared" si="0"/>
        <v>0</v>
      </c>
    </row>
    <row r="46" spans="1:7" x14ac:dyDescent="0.2">
      <c r="B46" s="29">
        <v>8260</v>
      </c>
      <c r="C46" s="29" t="s">
        <v>84</v>
      </c>
      <c r="D46" s="34">
        <v>0</v>
      </c>
      <c r="E46" s="34">
        <v>8208564.4000000004</v>
      </c>
      <c r="F46" s="34">
        <v>-7487820.5199999996</v>
      </c>
      <c r="G46" s="34">
        <f t="shared" si="0"/>
        <v>720743.88000000082</v>
      </c>
    </row>
    <row r="47" spans="1:7" x14ac:dyDescent="0.2">
      <c r="B47" s="29">
        <v>8270</v>
      </c>
      <c r="C47" s="29" t="s">
        <v>83</v>
      </c>
      <c r="D47" s="34">
        <v>0</v>
      </c>
      <c r="E47" s="34">
        <v>103652776.19</v>
      </c>
      <c r="F47" s="34">
        <v>55987853.369999997</v>
      </c>
      <c r="G47" s="34">
        <f t="shared" si="0"/>
        <v>159640629.56</v>
      </c>
    </row>
    <row r="49" spans="3:4" x14ac:dyDescent="0.2">
      <c r="C49" s="29" t="s">
        <v>625</v>
      </c>
    </row>
    <row r="54" spans="3:4" x14ac:dyDescent="0.2">
      <c r="C54" s="167" t="s">
        <v>664</v>
      </c>
      <c r="D54" s="167" t="s">
        <v>665</v>
      </c>
    </row>
    <row r="55" spans="3:4" x14ac:dyDescent="0.2">
      <c r="C55" s="166" t="s">
        <v>666</v>
      </c>
      <c r="D55" s="166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:G1"/>
    <mergeCell ref="B2:G2"/>
    <mergeCell ref="B3:G3"/>
  </mergeCells>
  <printOptions horizontalCentered="1"/>
  <pageMargins left="0" right="0.23622047244094491" top="0.74803149606299213" bottom="0.74803149606299213" header="0.31496062992125984" footer="0.31496062992125984"/>
  <pageSetup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ht="10.15" x14ac:dyDescent="0.2">
      <c r="A3" s="1"/>
    </row>
    <row r="4" spans="1:8" s="119" customFormat="1" ht="10.15" x14ac:dyDescent="0.2">
      <c r="A4" s="118" t="s">
        <v>33</v>
      </c>
    </row>
    <row r="5" spans="1:8" s="119" customFormat="1" ht="39.950000000000003" customHeight="1" x14ac:dyDescent="0.2">
      <c r="A5" s="194" t="s">
        <v>34</v>
      </c>
      <c r="B5" s="194"/>
      <c r="C5" s="194"/>
      <c r="D5" s="194"/>
      <c r="E5" s="194"/>
      <c r="H5" s="120"/>
    </row>
    <row r="6" spans="1:8" s="119" customFormat="1" ht="10.15" x14ac:dyDescent="0.2">
      <c r="A6" s="121"/>
      <c r="B6" s="121"/>
      <c r="C6" s="121"/>
      <c r="D6" s="121"/>
      <c r="H6" s="120"/>
    </row>
    <row r="7" spans="1:8" s="119" customFormat="1" ht="13.15" x14ac:dyDescent="0.25">
      <c r="A7" s="120" t="s">
        <v>35</v>
      </c>
      <c r="B7" s="120"/>
      <c r="C7" s="120"/>
      <c r="D7" s="120"/>
    </row>
    <row r="8" spans="1:8" s="119" customFormat="1" ht="10.15" x14ac:dyDescent="0.2">
      <c r="A8" s="120"/>
      <c r="B8" s="120"/>
      <c r="C8" s="120"/>
      <c r="D8" s="120"/>
    </row>
    <row r="9" spans="1:8" s="119" customFormat="1" ht="10.15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5" t="s">
        <v>36</v>
      </c>
      <c r="C10" s="195"/>
      <c r="D10" s="195"/>
      <c r="E10" s="195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5" t="s">
        <v>38</v>
      </c>
      <c r="C12" s="195"/>
      <c r="D12" s="195"/>
      <c r="E12" s="195"/>
    </row>
    <row r="13" spans="1:8" s="119" customFormat="1" ht="26.1" customHeight="1" x14ac:dyDescent="0.2">
      <c r="A13" s="123" t="s">
        <v>595</v>
      </c>
      <c r="B13" s="195" t="s">
        <v>39</v>
      </c>
      <c r="C13" s="195"/>
      <c r="D13" s="195"/>
      <c r="E13" s="195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ht="10.15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ht="10.15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opLeftCell="A143" zoomScale="106" zoomScaleNormal="106" workbookViewId="0">
      <selection activeCell="B164" sqref="B16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3">
      <c r="A1" s="171" t="s">
        <v>662</v>
      </c>
      <c r="B1" s="172"/>
      <c r="C1" s="172"/>
      <c r="D1" s="172"/>
      <c r="E1" s="172"/>
      <c r="F1" s="172"/>
      <c r="G1" s="14" t="s">
        <v>605</v>
      </c>
      <c r="H1" s="25">
        <v>2023</v>
      </c>
    </row>
    <row r="2" spans="1:8" s="16" customFormat="1" ht="18.95" customHeight="1" x14ac:dyDescent="0.25">
      <c r="A2" s="171" t="s">
        <v>609</v>
      </c>
      <c r="B2" s="172"/>
      <c r="C2" s="172"/>
      <c r="D2" s="172"/>
      <c r="E2" s="172"/>
      <c r="F2" s="172"/>
      <c r="G2" s="14" t="s">
        <v>606</v>
      </c>
      <c r="H2" s="25" t="s">
        <v>608</v>
      </c>
    </row>
    <row r="3" spans="1:8" s="16" customFormat="1" ht="18.95" customHeight="1" x14ac:dyDescent="0.3">
      <c r="A3" s="171" t="s">
        <v>663</v>
      </c>
      <c r="B3" s="172"/>
      <c r="C3" s="172"/>
      <c r="D3" s="172"/>
      <c r="E3" s="172"/>
      <c r="F3" s="172"/>
      <c r="G3" s="14" t="s">
        <v>607</v>
      </c>
      <c r="H3" s="25">
        <v>3</v>
      </c>
    </row>
    <row r="4" spans="1:8" ht="10.15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ht="10.15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ht="10.15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ht="10.15" x14ac:dyDescent="0.2">
      <c r="A10" s="22">
        <v>1121</v>
      </c>
      <c r="B10" s="20" t="s">
        <v>197</v>
      </c>
      <c r="C10" s="24">
        <v>0</v>
      </c>
    </row>
    <row r="11" spans="1:8" ht="10.15" x14ac:dyDescent="0.2">
      <c r="A11" s="22">
        <v>1211</v>
      </c>
      <c r="B11" s="20" t="s">
        <v>198</v>
      </c>
      <c r="C11" s="24">
        <v>0</v>
      </c>
    </row>
    <row r="13" spans="1:8" ht="10.15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ht="10.15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ht="10.15" x14ac:dyDescent="0.2">
      <c r="A15" s="22">
        <v>1122</v>
      </c>
      <c r="B15" s="20" t="s">
        <v>199</v>
      </c>
      <c r="C15" s="24">
        <v>726823.92</v>
      </c>
      <c r="D15" s="24">
        <v>727626.99</v>
      </c>
      <c r="E15" s="24">
        <v>0</v>
      </c>
      <c r="F15" s="24">
        <v>0</v>
      </c>
      <c r="G15" s="24">
        <v>0</v>
      </c>
    </row>
    <row r="16" spans="1:8" ht="10.15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ht="10.15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ht="10.15" x14ac:dyDescent="0.2">
      <c r="A20" s="22">
        <v>1123</v>
      </c>
      <c r="B20" s="20" t="s">
        <v>206</v>
      </c>
      <c r="C20" s="24">
        <v>757316.64</v>
      </c>
      <c r="D20" s="24">
        <v>757316.64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101460</v>
      </c>
      <c r="D21" s="24">
        <v>101460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ht="10.15" x14ac:dyDescent="0.2">
      <c r="A23" s="22">
        <v>1129</v>
      </c>
      <c r="B23" s="20" t="s">
        <v>576</v>
      </c>
      <c r="C23" s="24">
        <v>15108602.32</v>
      </c>
      <c r="D23" s="24">
        <v>15108602.32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1179882.5</v>
      </c>
      <c r="D24" s="24">
        <v>1179882.5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187688</v>
      </c>
      <c r="D25" s="24">
        <v>187688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6805091.9699999997</v>
      </c>
      <c r="D27" s="24">
        <v>6805091.9699999997</v>
      </c>
      <c r="E27" s="24">
        <v>0</v>
      </c>
      <c r="F27" s="24">
        <v>0</v>
      </c>
      <c r="G27" s="24">
        <v>0</v>
      </c>
    </row>
    <row r="28" spans="1:8" ht="10.15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ht="10.15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335905435.25999999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6789229.6399999997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4760402.74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309513212.81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14842590.07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41337724.469999999</v>
      </c>
      <c r="D62" s="24">
        <f t="shared" ref="D62:E62" si="0">SUM(D63:D70)</f>
        <v>0</v>
      </c>
      <c r="E62" s="24">
        <f t="shared" si="0"/>
        <v>12473738.51</v>
      </c>
    </row>
    <row r="63" spans="1:9" x14ac:dyDescent="0.2">
      <c r="A63" s="22">
        <v>1241</v>
      </c>
      <c r="B63" s="20" t="s">
        <v>237</v>
      </c>
      <c r="C63" s="24">
        <v>5448400.8099999996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664446.81999999995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206656.68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20291916.66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25520</v>
      </c>
      <c r="D67" s="24">
        <v>0</v>
      </c>
      <c r="E67" s="24">
        <v>12473738.51</v>
      </c>
    </row>
    <row r="68" spans="1:9" x14ac:dyDescent="0.2">
      <c r="A68" s="22">
        <v>1246</v>
      </c>
      <c r="B68" s="20" t="s">
        <v>242</v>
      </c>
      <c r="C68" s="24">
        <v>14666215.5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34568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367399.89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367399.89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825561.13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825561.13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21180136.41</v>
      </c>
      <c r="D110" s="24">
        <f>SUM(D111:D119)</f>
        <v>21180136.41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160148.32999999999</v>
      </c>
      <c r="D111" s="24">
        <f>C111</f>
        <v>160148.32999999999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6893354.2699999996</v>
      </c>
      <c r="D112" s="24">
        <f t="shared" ref="D112:D119" si="1">C112</f>
        <v>6893354.2699999996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5288720.7699999996</v>
      </c>
      <c r="D113" s="24">
        <f t="shared" si="1"/>
        <v>5288720.7699999996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1241817.45</v>
      </c>
      <c r="D115" s="24">
        <f t="shared" si="1"/>
        <v>1241817.45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5476964.1799999997</v>
      </c>
      <c r="D117" s="24">
        <f t="shared" si="1"/>
        <v>5476964.1799999997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2119131.41</v>
      </c>
      <c r="D119" s="24">
        <f t="shared" si="1"/>
        <v>2119131.41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  <row r="153" spans="1:3" x14ac:dyDescent="0.2">
      <c r="B153" s="167" t="s">
        <v>664</v>
      </c>
      <c r="C153" s="167" t="s">
        <v>665</v>
      </c>
    </row>
    <row r="154" spans="1:3" x14ac:dyDescent="0.2">
      <c r="B154" s="166" t="s">
        <v>666</v>
      </c>
      <c r="C154" s="166" t="s">
        <v>667</v>
      </c>
    </row>
    <row r="155" spans="1:3" x14ac:dyDescent="0.2">
      <c r="B155" s="166"/>
      <c r="C155" s="166"/>
    </row>
    <row r="156" spans="1:3" x14ac:dyDescent="0.2">
      <c r="B156" s="166"/>
      <c r="C156" s="16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ht="10.15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ht="10.15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ht="10.15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ht="10.15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ht="10.15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ht="10.15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5"/>
  <sheetViews>
    <sheetView zoomScaleNormal="100" workbookViewId="0">
      <selection activeCell="B32" sqref="B3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3">
      <c r="A1" s="169" t="s">
        <v>662</v>
      </c>
      <c r="B1" s="169"/>
      <c r="C1" s="169"/>
      <c r="D1" s="14" t="s">
        <v>605</v>
      </c>
      <c r="E1" s="25">
        <v>2023</v>
      </c>
    </row>
    <row r="2" spans="1:5" s="16" customFormat="1" ht="18.95" customHeight="1" x14ac:dyDescent="0.3">
      <c r="A2" s="169" t="s">
        <v>610</v>
      </c>
      <c r="B2" s="169"/>
      <c r="C2" s="169"/>
      <c r="D2" s="14" t="s">
        <v>606</v>
      </c>
      <c r="E2" s="25" t="s">
        <v>608</v>
      </c>
    </row>
    <row r="3" spans="1:5" s="16" customFormat="1" ht="18.95" customHeight="1" x14ac:dyDescent="0.3">
      <c r="A3" s="169" t="s">
        <v>663</v>
      </c>
      <c r="B3" s="169"/>
      <c r="C3" s="169"/>
      <c r="D3" s="14" t="s">
        <v>607</v>
      </c>
      <c r="E3" s="25">
        <v>3</v>
      </c>
    </row>
    <row r="4" spans="1:5" ht="10.15" x14ac:dyDescent="0.2">
      <c r="A4" s="18" t="s">
        <v>194</v>
      </c>
      <c r="B4" s="19"/>
      <c r="C4" s="19"/>
      <c r="D4" s="19"/>
      <c r="E4" s="19"/>
    </row>
    <row r="6" spans="1:5" ht="10.1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ht="10.15" x14ac:dyDescent="0.2">
      <c r="A8" s="50">
        <v>4100</v>
      </c>
      <c r="B8" s="51" t="s">
        <v>304</v>
      </c>
      <c r="C8" s="55">
        <f>SUM(C9+C19+C25+C28+C34+C37+C46)</f>
        <v>16909544.57</v>
      </c>
      <c r="D8" s="92"/>
      <c r="E8" s="49"/>
    </row>
    <row r="9" spans="1:5" ht="10.15" x14ac:dyDescent="0.2">
      <c r="A9" s="50">
        <v>4110</v>
      </c>
      <c r="B9" s="51" t="s">
        <v>305</v>
      </c>
      <c r="C9" s="55">
        <f>SUM(C10:C18)</f>
        <v>9366319.6400000006</v>
      </c>
      <c r="D9" s="92"/>
      <c r="E9" s="49"/>
    </row>
    <row r="10" spans="1:5" ht="10.15" x14ac:dyDescent="0.2">
      <c r="A10" s="50">
        <v>4111</v>
      </c>
      <c r="B10" s="51" t="s">
        <v>306</v>
      </c>
      <c r="C10" s="55">
        <v>18900</v>
      </c>
      <c r="D10" s="92"/>
      <c r="E10" s="49"/>
    </row>
    <row r="11" spans="1:5" ht="10.15" x14ac:dyDescent="0.2">
      <c r="A11" s="50">
        <v>4112</v>
      </c>
      <c r="B11" s="51" t="s">
        <v>307</v>
      </c>
      <c r="C11" s="55">
        <v>7978851.1900000004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525475.48</v>
      </c>
      <c r="D12" s="92"/>
      <c r="E12" s="49"/>
    </row>
    <row r="13" spans="1:5" ht="10.1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ht="10.15" x14ac:dyDescent="0.2">
      <c r="A16" s="50">
        <v>4117</v>
      </c>
      <c r="B16" s="51" t="s">
        <v>312</v>
      </c>
      <c r="C16" s="55">
        <v>843092.97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ht="10.1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ht="10.1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ht="10.1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ht="10.1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ht="10.1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ht="10.1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ht="10.1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ht="10.1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ht="10.15" x14ac:dyDescent="0.2">
      <c r="A28" s="50">
        <v>4140</v>
      </c>
      <c r="B28" s="51" t="s">
        <v>321</v>
      </c>
      <c r="C28" s="55">
        <f>SUM(C29:C33)</f>
        <v>6086299.4699999997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537693.16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5548606.3099999996</v>
      </c>
      <c r="D30" s="92"/>
      <c r="E30" s="49"/>
    </row>
    <row r="31" spans="1:5" ht="10.1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926357.21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926357.21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530568.25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526846.06000000006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3722.19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163119529.84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151021672.30000001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79765308.359999999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69172803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2083560.94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12097857.539999999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12097857.539999999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103996038.51999998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72637846.019999981</v>
      </c>
      <c r="D99" s="57">
        <f>C99/$C$98</f>
        <v>0.69846743254581423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40868203.779999994</v>
      </c>
      <c r="D100" s="57">
        <f t="shared" ref="D100:D163" si="0">C100/$C$98</f>
        <v>0.39297846688785587</v>
      </c>
      <c r="E100" s="56"/>
    </row>
    <row r="101" spans="1:5" x14ac:dyDescent="0.2">
      <c r="A101" s="54">
        <v>5111</v>
      </c>
      <c r="B101" s="51" t="s">
        <v>361</v>
      </c>
      <c r="C101" s="55">
        <v>26079220.469999999</v>
      </c>
      <c r="D101" s="57">
        <f t="shared" si="0"/>
        <v>0.25077128745615224</v>
      </c>
      <c r="E101" s="56"/>
    </row>
    <row r="102" spans="1:5" x14ac:dyDescent="0.2">
      <c r="A102" s="54">
        <v>5112</v>
      </c>
      <c r="B102" s="51" t="s">
        <v>362</v>
      </c>
      <c r="C102" s="55">
        <v>3523742.73</v>
      </c>
      <c r="D102" s="57">
        <f t="shared" si="0"/>
        <v>3.3883432293647722E-2</v>
      </c>
      <c r="E102" s="56"/>
    </row>
    <row r="103" spans="1:5" x14ac:dyDescent="0.2">
      <c r="A103" s="54">
        <v>5113</v>
      </c>
      <c r="B103" s="51" t="s">
        <v>363</v>
      </c>
      <c r="C103" s="55">
        <v>374417.72</v>
      </c>
      <c r="D103" s="57">
        <f t="shared" si="0"/>
        <v>3.6003075244831935E-3</v>
      </c>
      <c r="E103" s="56"/>
    </row>
    <row r="104" spans="1:5" x14ac:dyDescent="0.2">
      <c r="A104" s="54">
        <v>5114</v>
      </c>
      <c r="B104" s="51" t="s">
        <v>364</v>
      </c>
      <c r="C104" s="55">
        <v>4820021.99</v>
      </c>
      <c r="D104" s="57">
        <f t="shared" si="0"/>
        <v>4.6348130742240132E-2</v>
      </c>
      <c r="E104" s="56"/>
    </row>
    <row r="105" spans="1:5" x14ac:dyDescent="0.2">
      <c r="A105" s="54">
        <v>5115</v>
      </c>
      <c r="B105" s="51" t="s">
        <v>365</v>
      </c>
      <c r="C105" s="55">
        <v>6070800.8700000001</v>
      </c>
      <c r="D105" s="57">
        <f t="shared" si="0"/>
        <v>5.8375308871332583E-2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4201795.9799999995</v>
      </c>
      <c r="D107" s="57">
        <f t="shared" si="0"/>
        <v>4.0403423436094939E-2</v>
      </c>
      <c r="E107" s="56"/>
    </row>
    <row r="108" spans="1:5" x14ac:dyDescent="0.2">
      <c r="A108" s="54">
        <v>5121</v>
      </c>
      <c r="B108" s="51" t="s">
        <v>368</v>
      </c>
      <c r="C108" s="55">
        <v>639128.53</v>
      </c>
      <c r="D108" s="57">
        <f t="shared" si="0"/>
        <v>6.1457007314474404E-3</v>
      </c>
      <c r="E108" s="56"/>
    </row>
    <row r="109" spans="1:5" x14ac:dyDescent="0.2">
      <c r="A109" s="54">
        <v>5122</v>
      </c>
      <c r="B109" s="51" t="s">
        <v>369</v>
      </c>
      <c r="C109" s="55">
        <v>0</v>
      </c>
      <c r="D109" s="57">
        <f t="shared" si="0"/>
        <v>0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781256.41</v>
      </c>
      <c r="D111" s="57">
        <f t="shared" si="0"/>
        <v>7.5123670201125287E-3</v>
      </c>
      <c r="E111" s="56"/>
    </row>
    <row r="112" spans="1:5" x14ac:dyDescent="0.2">
      <c r="A112" s="54">
        <v>5125</v>
      </c>
      <c r="B112" s="51" t="s">
        <v>372</v>
      </c>
      <c r="C112" s="55">
        <v>1900</v>
      </c>
      <c r="D112" s="57">
        <f t="shared" si="0"/>
        <v>1.8269926691819147E-5</v>
      </c>
      <c r="E112" s="56"/>
    </row>
    <row r="113" spans="1:5" x14ac:dyDescent="0.2">
      <c r="A113" s="54">
        <v>5126</v>
      </c>
      <c r="B113" s="51" t="s">
        <v>373</v>
      </c>
      <c r="C113" s="55">
        <v>2437841.2799999998</v>
      </c>
      <c r="D113" s="57">
        <f t="shared" si="0"/>
        <v>2.3441674458889766E-2</v>
      </c>
      <c r="E113" s="56"/>
    </row>
    <row r="114" spans="1:5" x14ac:dyDescent="0.2">
      <c r="A114" s="54">
        <v>5127</v>
      </c>
      <c r="B114" s="51" t="s">
        <v>374</v>
      </c>
      <c r="C114" s="55">
        <v>143118.99</v>
      </c>
      <c r="D114" s="57">
        <f t="shared" si="0"/>
        <v>1.376196555530104E-3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198550.77</v>
      </c>
      <c r="D116" s="57">
        <f t="shared" si="0"/>
        <v>1.9092147434232865E-3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27567846.259999998</v>
      </c>
      <c r="D117" s="57">
        <f t="shared" si="0"/>
        <v>0.26508554222186348</v>
      </c>
      <c r="E117" s="56"/>
    </row>
    <row r="118" spans="1:5" x14ac:dyDescent="0.2">
      <c r="A118" s="54">
        <v>5131</v>
      </c>
      <c r="B118" s="51" t="s">
        <v>378</v>
      </c>
      <c r="C118" s="55">
        <v>13599243.470000001</v>
      </c>
      <c r="D118" s="57">
        <f t="shared" si="0"/>
        <v>0.13076693750584226</v>
      </c>
      <c r="E118" s="56"/>
    </row>
    <row r="119" spans="1:5" x14ac:dyDescent="0.2">
      <c r="A119" s="54">
        <v>5132</v>
      </c>
      <c r="B119" s="51" t="s">
        <v>379</v>
      </c>
      <c r="C119" s="55">
        <v>1243063</v>
      </c>
      <c r="D119" s="57">
        <f t="shared" si="0"/>
        <v>1.1952984149111993E-2</v>
      </c>
      <c r="E119" s="56"/>
    </row>
    <row r="120" spans="1:5" x14ac:dyDescent="0.2">
      <c r="A120" s="54">
        <v>5133</v>
      </c>
      <c r="B120" s="51" t="s">
        <v>380</v>
      </c>
      <c r="C120" s="55">
        <v>2808888.83</v>
      </c>
      <c r="D120" s="57">
        <f t="shared" si="0"/>
        <v>2.7009575268194558E-2</v>
      </c>
      <c r="E120" s="56"/>
    </row>
    <row r="121" spans="1:5" x14ac:dyDescent="0.2">
      <c r="A121" s="54">
        <v>5134</v>
      </c>
      <c r="B121" s="51" t="s">
        <v>381</v>
      </c>
      <c r="C121" s="55">
        <v>232778.28</v>
      </c>
      <c r="D121" s="57">
        <f t="shared" si="0"/>
        <v>2.2383379531830273E-3</v>
      </c>
      <c r="E121" s="56"/>
    </row>
    <row r="122" spans="1:5" x14ac:dyDescent="0.2">
      <c r="A122" s="54">
        <v>5135</v>
      </c>
      <c r="B122" s="51" t="s">
        <v>382</v>
      </c>
      <c r="C122" s="55">
        <v>1854148.93</v>
      </c>
      <c r="D122" s="57">
        <f t="shared" si="0"/>
        <v>1.7829034224639429E-2</v>
      </c>
      <c r="E122" s="56"/>
    </row>
    <row r="123" spans="1:5" x14ac:dyDescent="0.2">
      <c r="A123" s="54">
        <v>5136</v>
      </c>
      <c r="B123" s="51" t="s">
        <v>383</v>
      </c>
      <c r="C123" s="55">
        <v>917043.41</v>
      </c>
      <c r="D123" s="57">
        <f t="shared" si="0"/>
        <v>8.8180609862715011E-3</v>
      </c>
      <c r="E123" s="56"/>
    </row>
    <row r="124" spans="1:5" x14ac:dyDescent="0.2">
      <c r="A124" s="54">
        <v>5137</v>
      </c>
      <c r="B124" s="51" t="s">
        <v>384</v>
      </c>
      <c r="C124" s="55">
        <v>129480.72</v>
      </c>
      <c r="D124" s="57">
        <f t="shared" si="0"/>
        <v>1.245054348633664E-3</v>
      </c>
      <c r="E124" s="56"/>
    </row>
    <row r="125" spans="1:5" x14ac:dyDescent="0.2">
      <c r="A125" s="54">
        <v>5138</v>
      </c>
      <c r="B125" s="51" t="s">
        <v>385</v>
      </c>
      <c r="C125" s="55">
        <v>2651537.31</v>
      </c>
      <c r="D125" s="57">
        <f t="shared" si="0"/>
        <v>2.5496522249643865E-2</v>
      </c>
      <c r="E125" s="56"/>
    </row>
    <row r="126" spans="1:5" x14ac:dyDescent="0.2">
      <c r="A126" s="54">
        <v>5139</v>
      </c>
      <c r="B126" s="51" t="s">
        <v>386</v>
      </c>
      <c r="C126" s="55">
        <v>4131662.31</v>
      </c>
      <c r="D126" s="57">
        <f t="shared" si="0"/>
        <v>3.9729035536343243E-2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17597385.09</v>
      </c>
      <c r="D127" s="57">
        <f t="shared" si="0"/>
        <v>0.169212071348427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5119500.0599999996</v>
      </c>
      <c r="D128" s="57">
        <f t="shared" si="0"/>
        <v>4.9227837260507223E-2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5119500.0599999996</v>
      </c>
      <c r="D130" s="57">
        <f t="shared" si="0"/>
        <v>4.9227837260507223E-2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12344110.109999999</v>
      </c>
      <c r="D137" s="57">
        <f t="shared" si="0"/>
        <v>0.11869788778181242</v>
      </c>
      <c r="E137" s="56"/>
    </row>
    <row r="138" spans="1:5" x14ac:dyDescent="0.2">
      <c r="A138" s="54">
        <v>5241</v>
      </c>
      <c r="B138" s="51" t="s">
        <v>396</v>
      </c>
      <c r="C138" s="55">
        <v>10450210.109999999</v>
      </c>
      <c r="D138" s="57">
        <f t="shared" si="0"/>
        <v>0.1004866171704249</v>
      </c>
      <c r="E138" s="56"/>
    </row>
    <row r="139" spans="1:5" x14ac:dyDescent="0.2">
      <c r="A139" s="54">
        <v>5242</v>
      </c>
      <c r="B139" s="51" t="s">
        <v>397</v>
      </c>
      <c r="C139" s="55">
        <v>1020900</v>
      </c>
      <c r="D139" s="57">
        <f t="shared" si="0"/>
        <v>9.8167200840411414E-3</v>
      </c>
      <c r="E139" s="56"/>
    </row>
    <row r="140" spans="1:5" x14ac:dyDescent="0.2">
      <c r="A140" s="54">
        <v>5243</v>
      </c>
      <c r="B140" s="51" t="s">
        <v>398</v>
      </c>
      <c r="C140" s="55">
        <v>873000</v>
      </c>
      <c r="D140" s="57">
        <f t="shared" si="0"/>
        <v>8.3945505273463773E-3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133774.91999999998</v>
      </c>
      <c r="D142" s="57">
        <f t="shared" si="0"/>
        <v>1.2863463061073531E-3</v>
      </c>
      <c r="E142" s="56"/>
    </row>
    <row r="143" spans="1:5" x14ac:dyDescent="0.2">
      <c r="A143" s="54">
        <v>5251</v>
      </c>
      <c r="B143" s="51" t="s">
        <v>400</v>
      </c>
      <c r="C143" s="55">
        <v>31216.14</v>
      </c>
      <c r="D143" s="57">
        <f t="shared" si="0"/>
        <v>3.0016662600082283E-4</v>
      </c>
      <c r="E143" s="56"/>
    </row>
    <row r="144" spans="1:5" x14ac:dyDescent="0.2">
      <c r="A144" s="54">
        <v>5252</v>
      </c>
      <c r="B144" s="51" t="s">
        <v>401</v>
      </c>
      <c r="C144" s="55">
        <v>102558.78</v>
      </c>
      <c r="D144" s="57">
        <f t="shared" si="0"/>
        <v>9.8617968010653034E-4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12916867.390000001</v>
      </c>
      <c r="D160" s="57">
        <f t="shared" si="0"/>
        <v>0.12420537910697334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12916867.390000001</v>
      </c>
      <c r="D167" s="57">
        <f t="shared" si="1"/>
        <v>0.12420537910697334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12916867.390000001</v>
      </c>
      <c r="D169" s="57">
        <f t="shared" si="1"/>
        <v>0.12420537910697334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843940.02</v>
      </c>
      <c r="D170" s="57">
        <f t="shared" si="1"/>
        <v>8.1151169987854661E-3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843940.02</v>
      </c>
      <c r="D171" s="57">
        <f t="shared" si="1"/>
        <v>8.1151169987854661E-3</v>
      </c>
      <c r="E171" s="56"/>
    </row>
    <row r="172" spans="1:5" x14ac:dyDescent="0.2">
      <c r="A172" s="54">
        <v>5411</v>
      </c>
      <c r="B172" s="51" t="s">
        <v>426</v>
      </c>
      <c r="C172" s="55">
        <v>843940.02</v>
      </c>
      <c r="D172" s="57">
        <f t="shared" si="1"/>
        <v>8.1151169987854661E-3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24" spans="1:5" x14ac:dyDescent="0.2">
      <c r="B224" s="166" t="s">
        <v>664</v>
      </c>
      <c r="C224" s="166" t="s">
        <v>665</v>
      </c>
    </row>
    <row r="225" spans="2:3" x14ac:dyDescent="0.2">
      <c r="B225" s="166" t="s">
        <v>666</v>
      </c>
      <c r="C225" s="166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ht="10.15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ht="10.15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ht="10.15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ht="10.15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0.4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ht="10.15" x14ac:dyDescent="0.2">
      <c r="A15" s="103"/>
    </row>
    <row r="16" spans="1:2" ht="10.15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ht="10.15" x14ac:dyDescent="0.2">
      <c r="A19" s="13"/>
    </row>
    <row r="20" spans="1:2" ht="10.15" x14ac:dyDescent="0.2">
      <c r="A20" s="13"/>
    </row>
    <row r="21" spans="1:2" ht="10.15" x14ac:dyDescent="0.2">
      <c r="A21" s="13"/>
    </row>
    <row r="22" spans="1:2" ht="10.15" x14ac:dyDescent="0.2">
      <c r="A22" s="13"/>
    </row>
    <row r="23" spans="1:2" ht="10.15" x14ac:dyDescent="0.2">
      <c r="A23" s="13"/>
    </row>
    <row r="24" spans="1:2" ht="10.15" x14ac:dyDescent="0.2">
      <c r="A24" s="13"/>
    </row>
    <row r="25" spans="1:2" ht="10.15" x14ac:dyDescent="0.2">
      <c r="A25" s="13"/>
    </row>
    <row r="26" spans="1:2" ht="10.15" x14ac:dyDescent="0.2">
      <c r="A26" s="13"/>
    </row>
    <row r="27" spans="1:2" ht="10.15" x14ac:dyDescent="0.2">
      <c r="A27" s="13"/>
    </row>
    <row r="28" spans="1:2" ht="10.15" x14ac:dyDescent="0.2">
      <c r="A28" s="13"/>
    </row>
    <row r="29" spans="1:2" ht="10.15" x14ac:dyDescent="0.2">
      <c r="A29" s="13"/>
    </row>
    <row r="30" spans="1:2" ht="10.15" x14ac:dyDescent="0.2">
      <c r="A30" s="13"/>
    </row>
    <row r="31" spans="1:2" ht="10.15" x14ac:dyDescent="0.2">
      <c r="A31" s="13"/>
    </row>
    <row r="32" spans="1:2" ht="10.15" x14ac:dyDescent="0.2">
      <c r="A32" s="13"/>
    </row>
    <row r="33" spans="1:1" ht="10.15" x14ac:dyDescent="0.2">
      <c r="A33" s="13"/>
    </row>
    <row r="34" spans="1:1" ht="10.15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opLeftCell="A19" workbookViewId="0">
      <selection activeCell="B37" sqref="B37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3" t="s">
        <v>662</v>
      </c>
      <c r="B1" s="173"/>
      <c r="C1" s="173"/>
      <c r="D1" s="27" t="s">
        <v>605</v>
      </c>
      <c r="E1" s="28">
        <v>2023</v>
      </c>
    </row>
    <row r="2" spans="1:5" ht="18.95" customHeight="1" x14ac:dyDescent="0.2">
      <c r="A2" s="173" t="s">
        <v>611</v>
      </c>
      <c r="B2" s="173"/>
      <c r="C2" s="173"/>
      <c r="D2" s="27" t="s">
        <v>606</v>
      </c>
      <c r="E2" s="28" t="s">
        <v>608</v>
      </c>
    </row>
    <row r="3" spans="1:5" ht="18.95" customHeight="1" x14ac:dyDescent="0.2">
      <c r="A3" s="173" t="s">
        <v>663</v>
      </c>
      <c r="B3" s="173"/>
      <c r="C3" s="173"/>
      <c r="D3" s="27" t="s">
        <v>607</v>
      </c>
      <c r="E3" s="28">
        <v>3</v>
      </c>
    </row>
    <row r="4" spans="1:5" ht="10.15" x14ac:dyDescent="0.2">
      <c r="A4" s="30" t="s">
        <v>194</v>
      </c>
      <c r="B4" s="31"/>
      <c r="C4" s="31"/>
      <c r="D4" s="31"/>
      <c r="E4" s="31"/>
    </row>
    <row r="6" spans="1:5" ht="10.15" x14ac:dyDescent="0.2">
      <c r="A6" s="31" t="s">
        <v>172</v>
      </c>
      <c r="B6" s="31"/>
      <c r="C6" s="31"/>
      <c r="D6" s="31"/>
      <c r="E6" s="31"/>
    </row>
    <row r="7" spans="1:5" ht="10.1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ht="10.15" x14ac:dyDescent="0.2">
      <c r="A8" s="33">
        <v>3110</v>
      </c>
      <c r="B8" s="29" t="s">
        <v>334</v>
      </c>
      <c r="C8" s="34">
        <v>16698885.800000001</v>
      </c>
    </row>
    <row r="9" spans="1:5" ht="10.15" x14ac:dyDescent="0.2">
      <c r="A9" s="33">
        <v>3120</v>
      </c>
      <c r="B9" s="29" t="s">
        <v>465</v>
      </c>
      <c r="C9" s="34">
        <v>2521453.7400000002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ht="10.15" x14ac:dyDescent="0.2">
      <c r="A12" s="31" t="s">
        <v>174</v>
      </c>
      <c r="B12" s="31"/>
      <c r="C12" s="31"/>
      <c r="D12" s="31"/>
      <c r="E12" s="31"/>
    </row>
    <row r="13" spans="1:5" ht="10.1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ht="10.15" x14ac:dyDescent="0.2">
      <c r="A14" s="33">
        <v>3210</v>
      </c>
      <c r="B14" s="29" t="s">
        <v>468</v>
      </c>
      <c r="C14" s="34">
        <v>76033035.890000001</v>
      </c>
    </row>
    <row r="15" spans="1:5" ht="10.15" x14ac:dyDescent="0.2">
      <c r="A15" s="33">
        <v>3220</v>
      </c>
      <c r="B15" s="29" t="s">
        <v>469</v>
      </c>
      <c r="C15" s="34">
        <v>341800356.88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ht="10.15" x14ac:dyDescent="0.2">
      <c r="A21" s="33">
        <v>3240</v>
      </c>
      <c r="B21" s="29" t="s">
        <v>475</v>
      </c>
      <c r="C21" s="34">
        <f>SUM(C22:C24)</f>
        <v>-371298</v>
      </c>
    </row>
    <row r="22" spans="1:3" ht="10.15" x14ac:dyDescent="0.2">
      <c r="A22" s="33">
        <v>3241</v>
      </c>
      <c r="B22" s="29" t="s">
        <v>476</v>
      </c>
      <c r="C22" s="34">
        <v>-371298</v>
      </c>
    </row>
    <row r="23" spans="1:3" ht="10.15" x14ac:dyDescent="0.2">
      <c r="A23" s="33">
        <v>3242</v>
      </c>
      <c r="B23" s="29" t="s">
        <v>477</v>
      </c>
      <c r="C23" s="34">
        <v>0</v>
      </c>
    </row>
    <row r="24" spans="1:3" ht="10.15" x14ac:dyDescent="0.2">
      <c r="A24" s="33">
        <v>3243</v>
      </c>
      <c r="B24" s="29" t="s">
        <v>478</v>
      </c>
      <c r="C24" s="34">
        <v>0</v>
      </c>
    </row>
    <row r="25" spans="1:3" ht="10.15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ht="10.15" x14ac:dyDescent="0.2">
      <c r="A27" s="33">
        <v>3252</v>
      </c>
      <c r="B27" s="29" t="s">
        <v>481</v>
      </c>
      <c r="C27" s="34">
        <v>0</v>
      </c>
    </row>
    <row r="29" spans="1:3" ht="10.15" x14ac:dyDescent="0.2">
      <c r="B29" s="29" t="s">
        <v>625</v>
      </c>
    </row>
    <row r="34" spans="2:3" x14ac:dyDescent="0.2">
      <c r="B34" s="166"/>
      <c r="C34" s="166"/>
    </row>
    <row r="35" spans="2:3" x14ac:dyDescent="0.2">
      <c r="B35" s="166"/>
      <c r="C35" s="166"/>
    </row>
    <row r="41" spans="2:3" x14ac:dyDescent="0.2">
      <c r="B41" s="167" t="s">
        <v>664</v>
      </c>
      <c r="C41" s="167" t="s">
        <v>665</v>
      </c>
    </row>
    <row r="42" spans="2:3" x14ac:dyDescent="0.2">
      <c r="B42" s="166" t="s">
        <v>666</v>
      </c>
      <c r="C42" s="166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9"/>
  <sheetViews>
    <sheetView workbookViewId="0">
      <selection activeCell="B139" sqref="B139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3">
      <c r="A1" s="173" t="s">
        <v>662</v>
      </c>
      <c r="B1" s="173"/>
      <c r="C1" s="173"/>
      <c r="D1" s="27" t="s">
        <v>605</v>
      </c>
      <c r="E1" s="28">
        <v>2023</v>
      </c>
    </row>
    <row r="2" spans="1:5" s="35" customFormat="1" ht="18.95" customHeight="1" x14ac:dyDescent="0.3">
      <c r="A2" s="173" t="s">
        <v>612</v>
      </c>
      <c r="B2" s="173"/>
      <c r="C2" s="173"/>
      <c r="D2" s="27" t="s">
        <v>606</v>
      </c>
      <c r="E2" s="28" t="s">
        <v>608</v>
      </c>
    </row>
    <row r="3" spans="1:5" s="35" customFormat="1" ht="18.95" customHeight="1" x14ac:dyDescent="0.3">
      <c r="A3" s="173" t="s">
        <v>663</v>
      </c>
      <c r="B3" s="173"/>
      <c r="C3" s="173"/>
      <c r="D3" s="27" t="s">
        <v>607</v>
      </c>
      <c r="E3" s="28">
        <v>3</v>
      </c>
    </row>
    <row r="4" spans="1:5" ht="10.15" x14ac:dyDescent="0.2">
      <c r="A4" s="30" t="s">
        <v>194</v>
      </c>
      <c r="B4" s="31"/>
      <c r="C4" s="31"/>
      <c r="D4" s="31"/>
      <c r="E4" s="31"/>
    </row>
    <row r="6" spans="1:5" ht="10.15" x14ac:dyDescent="0.2">
      <c r="A6" s="31" t="s">
        <v>175</v>
      </c>
      <c r="B6" s="31"/>
      <c r="C6" s="31"/>
      <c r="D6" s="31"/>
      <c r="E6" s="31"/>
    </row>
    <row r="7" spans="1:5" ht="10.1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ht="10.1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76226645.150000006</v>
      </c>
      <c r="D9" s="34">
        <v>28247046.190000001</v>
      </c>
    </row>
    <row r="10" spans="1:5" ht="10.1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ht="10.1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23835171.280000001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ht="10.1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ht="10.15" x14ac:dyDescent="0.2">
      <c r="A15" s="133">
        <v>1110</v>
      </c>
      <c r="B15" s="134" t="s">
        <v>627</v>
      </c>
      <c r="C15" s="135">
        <f>SUM(C8:C14)</f>
        <v>76226645.150000006</v>
      </c>
      <c r="D15" s="135">
        <f>SUM(D8:D14)</f>
        <v>52082217.469999999</v>
      </c>
    </row>
    <row r="18" spans="1:5" ht="10.1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ht="10.15" x14ac:dyDescent="0.2">
      <c r="A20" s="133">
        <v>1230</v>
      </c>
      <c r="B20" s="134" t="s">
        <v>228</v>
      </c>
      <c r="C20" s="135">
        <f>SUM(C21:C27)</f>
        <v>48389366.390000001</v>
      </c>
      <c r="D20" s="135">
        <f>SUM(D21:D27)</f>
        <v>48287319.82</v>
      </c>
      <c r="E20" s="130"/>
    </row>
    <row r="21" spans="1:5" ht="10.1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ht="10.1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ht="10.1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ht="10.1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34662166.100000001</v>
      </c>
      <c r="D25" s="132">
        <v>34560119.530000001</v>
      </c>
      <c r="E25" s="130"/>
    </row>
    <row r="26" spans="1:5" ht="10.15" x14ac:dyDescent="0.2">
      <c r="A26" s="33">
        <v>1236</v>
      </c>
      <c r="B26" s="29" t="s">
        <v>234</v>
      </c>
      <c r="C26" s="34">
        <v>13727200.289999999</v>
      </c>
      <c r="D26" s="132">
        <v>13727200.289999999</v>
      </c>
      <c r="E26" s="130"/>
    </row>
    <row r="27" spans="1:5" ht="10.1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ht="10.15" x14ac:dyDescent="0.2">
      <c r="A28" s="133">
        <v>1240</v>
      </c>
      <c r="B28" s="134" t="s">
        <v>236</v>
      </c>
      <c r="C28" s="135">
        <f>SUM(C29:C36)</f>
        <v>669122.67000000004</v>
      </c>
      <c r="D28" s="135">
        <f>SUM(D29:D36)</f>
        <v>669122.67000000004</v>
      </c>
      <c r="E28" s="130"/>
    </row>
    <row r="29" spans="1:5" x14ac:dyDescent="0.2">
      <c r="A29" s="33">
        <v>1241</v>
      </c>
      <c r="B29" s="29" t="s">
        <v>237</v>
      </c>
      <c r="C29" s="34">
        <v>352625.21</v>
      </c>
      <c r="D29" s="132">
        <v>352625.21</v>
      </c>
      <c r="E29" s="130"/>
    </row>
    <row r="30" spans="1:5" ht="10.1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34990</v>
      </c>
      <c r="D32" s="132">
        <v>34990</v>
      </c>
      <c r="E32" s="130"/>
    </row>
    <row r="33" spans="1:5" ht="10.1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ht="10.15" x14ac:dyDescent="0.2">
      <c r="A34" s="33">
        <v>1246</v>
      </c>
      <c r="B34" s="29" t="s">
        <v>242</v>
      </c>
      <c r="C34" s="34">
        <v>281507.46000000002</v>
      </c>
      <c r="D34" s="132">
        <v>281507.46000000002</v>
      </c>
    </row>
    <row r="35" spans="1:5" ht="10.1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49058489.060000002</v>
      </c>
      <c r="D43" s="135">
        <f>D20+D28+D37</f>
        <v>48956442.490000002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76033035.890000001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1462637.33</v>
      </c>
      <c r="D48" s="135">
        <f>D51+D63+D91+D94+D49</f>
        <v>2248067.91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843940.02</v>
      </c>
      <c r="D51" s="135">
        <f>D52+D54+D56+D58+D60</f>
        <v>687492.16</v>
      </c>
    </row>
    <row r="52" spans="1:4" x14ac:dyDescent="0.2">
      <c r="A52" s="131">
        <v>5410</v>
      </c>
      <c r="B52" s="130" t="s">
        <v>618</v>
      </c>
      <c r="C52" s="132">
        <f>C53</f>
        <v>843940.02</v>
      </c>
      <c r="D52" s="132">
        <f>D53</f>
        <v>687492.16</v>
      </c>
    </row>
    <row r="53" spans="1:4" x14ac:dyDescent="0.2">
      <c r="A53" s="131">
        <v>5411</v>
      </c>
      <c r="B53" s="130" t="s">
        <v>426</v>
      </c>
      <c r="C53" s="132">
        <v>843940.02</v>
      </c>
      <c r="D53" s="132">
        <v>687492.16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1560575.75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1560575.75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1558350.75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2225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618697.31000000006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-43314.45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668.46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115123.92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546219.38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1.3877787807814457E-17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1.3877787807814457E-17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-0.01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0.08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0.02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-0.09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77495673.219999999</v>
      </c>
      <c r="D122" s="135">
        <f>D47+D48+D100-D106-D109</f>
        <v>2248067.91</v>
      </c>
    </row>
    <row r="128" spans="1:4" x14ac:dyDescent="0.2">
      <c r="B128" s="166" t="s">
        <v>664</v>
      </c>
      <c r="C128" s="166" t="s">
        <v>665</v>
      </c>
    </row>
    <row r="129" spans="2:3" x14ac:dyDescent="0.2">
      <c r="B129" s="166" t="s">
        <v>666</v>
      </c>
      <c r="C129" s="166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scale="98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ht="10.15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ht="10.15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Memoria!Área_de_impresión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2023-12-01T16:14:08Z</cp:lastPrinted>
  <dcterms:created xsi:type="dcterms:W3CDTF">2012-12-11T20:36:24Z</dcterms:created>
  <dcterms:modified xsi:type="dcterms:W3CDTF">2023-12-01T16:15:04Z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